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420" windowHeight="4530" tabRatio="880" activeTab="0"/>
  </bookViews>
  <sheets>
    <sheet name="Income Statement " sheetId="1" r:id="rId1"/>
    <sheet name="Balance Sheet" sheetId="2" r:id="rId2"/>
    <sheet name="Statement equity" sheetId="3" r:id="rId3"/>
    <sheet name="Cash Flow " sheetId="4" r:id="rId4"/>
    <sheet name="Notes" sheetId="5" r:id="rId5"/>
    <sheet name="Notes (2)" sheetId="6" r:id="rId6"/>
  </sheets>
  <definedNames>
    <definedName name="_xlnm.Print_Area" localSheetId="1">'Balance Sheet'!$A$1:$H$77</definedName>
    <definedName name="_xlnm.Print_Area" localSheetId="3">'Cash Flow '!$A$1:$H$84</definedName>
    <definedName name="_xlnm.Print_Area" localSheetId="4">'Notes'!$A$1:$L$200</definedName>
    <definedName name="_xlnm.Print_Area" localSheetId="5">'Notes (2)'!$A$1:$H$188</definedName>
    <definedName name="_xlnm.Print_Area" localSheetId="2">'Statement equity'!$A$1:$Q$61</definedName>
    <definedName name="_xlnm.Print_Titles" localSheetId="4">'Notes'!$1:$4</definedName>
    <definedName name="_xlnm.Print_Titles" localSheetId="5">'Notes (2)'!$1:$4</definedName>
  </definedNames>
  <calcPr fullCalcOnLoad="1"/>
</workbook>
</file>

<file path=xl/sharedStrings.xml><?xml version="1.0" encoding="utf-8"?>
<sst xmlns="http://schemas.openxmlformats.org/spreadsheetml/2006/main" count="414" uniqueCount="313">
  <si>
    <t>Revenue</t>
  </si>
  <si>
    <t>(a)</t>
  </si>
  <si>
    <t>(b)</t>
  </si>
  <si>
    <t>N/A</t>
  </si>
  <si>
    <t>Property, Plant and Equipment</t>
  </si>
  <si>
    <t>Reserves</t>
  </si>
  <si>
    <t>1.</t>
  </si>
  <si>
    <t>2.</t>
  </si>
  <si>
    <t>3.</t>
  </si>
  <si>
    <t>4.</t>
  </si>
  <si>
    <t>Taxation</t>
  </si>
  <si>
    <t>5.</t>
  </si>
  <si>
    <t>6.</t>
  </si>
  <si>
    <t>7.</t>
  </si>
  <si>
    <t>Changes in the Composition of the Group</t>
  </si>
  <si>
    <t>8.</t>
  </si>
  <si>
    <t>9.</t>
  </si>
  <si>
    <t>Issuances and Repayments of Debt and Equity Securities</t>
  </si>
  <si>
    <t>10.</t>
  </si>
  <si>
    <t>11.</t>
  </si>
  <si>
    <t>Contingent Liabilities</t>
  </si>
  <si>
    <t>12.</t>
  </si>
  <si>
    <t>13.</t>
  </si>
  <si>
    <t>Seasonal or Cyclical Factors</t>
  </si>
  <si>
    <t>LAI CHEE LEONG</t>
  </si>
  <si>
    <t>Company Secretary</t>
  </si>
  <si>
    <t>On behalf of the Board</t>
  </si>
  <si>
    <t>PAN MALAYSIA CORPORATION BERHAD</t>
  </si>
  <si>
    <t xml:space="preserve">             RM'000</t>
  </si>
  <si>
    <t xml:space="preserve">           RM'000</t>
  </si>
  <si>
    <t>Segment Information</t>
  </si>
  <si>
    <t>Share</t>
  </si>
  <si>
    <t>Capital</t>
  </si>
  <si>
    <t>Total</t>
  </si>
  <si>
    <t>RM'000</t>
  </si>
  <si>
    <t>CONDENSED CONSOLIDATED STATEMENT OF CHANGES IN EQUITY</t>
  </si>
  <si>
    <t>CONDENSED CONSOLIDATED CASH FLOW STATEMENT</t>
  </si>
  <si>
    <t>Auditors' Report</t>
  </si>
  <si>
    <t>Changes In Estimates of Amounts Reported Previously</t>
  </si>
  <si>
    <t>Diluted earnings per share</t>
  </si>
  <si>
    <t>Capital Commitments</t>
  </si>
  <si>
    <t>Review of Performance of the Company and its Principal Subsidiaries</t>
  </si>
  <si>
    <t>Prospects for Current Financial Year</t>
  </si>
  <si>
    <t>Variance of Actual Profit from Forecast Profit</t>
  </si>
  <si>
    <t>Not applicable.</t>
  </si>
  <si>
    <t>Current taxation</t>
  </si>
  <si>
    <t>Quoted Securities</t>
  </si>
  <si>
    <t xml:space="preserve">         RM'000</t>
  </si>
  <si>
    <t>Status of Corporate Proposals</t>
  </si>
  <si>
    <t xml:space="preserve">Group Borrowings </t>
  </si>
  <si>
    <t xml:space="preserve">          RM'000</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</si>
  <si>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</si>
  <si>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</si>
  <si>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</si>
  <si>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</si>
  <si>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</si>
  <si>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</si>
  <si>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</si>
  <si>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</si>
  <si>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</si>
  <si>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</si>
  <si>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</si>
  <si>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</si>
  <si>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</si>
  <si>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</si>
  <si>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</si>
  <si>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</si>
  <si>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</si>
  <si>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</si>
  <si>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</si>
  <si>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</si>
  <si>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</si>
  <si>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</si>
  <si>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Food &amp;</t>
  </si>
  <si>
    <t>Confectionery</t>
  </si>
  <si>
    <t>Investment</t>
  </si>
  <si>
    <t>Holdings</t>
  </si>
  <si>
    <t>REVENUE</t>
  </si>
  <si>
    <t>RESULTS</t>
  </si>
  <si>
    <t>Segment results</t>
  </si>
  <si>
    <t>Events Subsequent to the End of the Interim Reporting Period</t>
  </si>
  <si>
    <t>Cash Flows From Operating Activities</t>
  </si>
  <si>
    <t>Cash Flows From Investing Activities</t>
  </si>
  <si>
    <t>Cash Flows From Financing Activities</t>
  </si>
  <si>
    <t>Net change in working capital</t>
  </si>
  <si>
    <t>- External revenue</t>
  </si>
  <si>
    <t>- Inter-segment revenue</t>
  </si>
  <si>
    <t>CUMULATIVE</t>
  </si>
  <si>
    <t>Basis of Preparation</t>
  </si>
  <si>
    <t>Dividends Paid</t>
  </si>
  <si>
    <t>Company No : 4920 - D</t>
  </si>
  <si>
    <t>(Incorporated in Malaysia)</t>
  </si>
  <si>
    <t>INTERIM FINANCIAL REPORT</t>
  </si>
  <si>
    <t xml:space="preserve">Purchase of property, plant and equipment </t>
  </si>
  <si>
    <t>(The figures are unaudited)</t>
  </si>
  <si>
    <t xml:space="preserve">   At cost</t>
  </si>
  <si>
    <t xml:space="preserve">   At book value</t>
  </si>
  <si>
    <t xml:space="preserve">   Market value</t>
  </si>
  <si>
    <t>Currency translation differences</t>
  </si>
  <si>
    <t>Exchange translation differences</t>
  </si>
  <si>
    <t xml:space="preserve">   Less: Impairment </t>
  </si>
  <si>
    <t>RM</t>
  </si>
  <si>
    <t xml:space="preserve">Interest paid </t>
  </si>
  <si>
    <t>Interest received</t>
  </si>
  <si>
    <t>Tax paid</t>
  </si>
  <si>
    <t xml:space="preserve">(a)   To subscribe to the rights issue of  </t>
  </si>
  <si>
    <t>Proceeds from disposal of property, plant and equipment</t>
  </si>
  <si>
    <t>Dividend received</t>
  </si>
  <si>
    <t>Basic (sen)</t>
  </si>
  <si>
    <t>Fully diluted (sen)</t>
  </si>
  <si>
    <t>(i)</t>
  </si>
  <si>
    <t>(ii)</t>
  </si>
  <si>
    <t>(b)   Balance of proceeds to continue to be placed</t>
  </si>
  <si>
    <t>Dividend received from associated company</t>
  </si>
  <si>
    <t xml:space="preserve">       US Dollars</t>
  </si>
  <si>
    <t>Share issue expenses</t>
  </si>
  <si>
    <t>Amount</t>
  </si>
  <si>
    <t>as at</t>
  </si>
  <si>
    <t>utilised</t>
  </si>
  <si>
    <t>Dividend paid to shareholders of the Company</t>
  </si>
  <si>
    <t xml:space="preserve">   Securities Commission </t>
  </si>
  <si>
    <t xml:space="preserve">          Pan Malaysian Industries Berhad </t>
  </si>
  <si>
    <t xml:space="preserve">           Balance </t>
  </si>
  <si>
    <t xml:space="preserve">Cash and cash equivalents at 1 January </t>
  </si>
  <si>
    <t>Share of reversal of revaluation reserves</t>
  </si>
  <si>
    <t>Dividend paid for the financial year</t>
  </si>
  <si>
    <t xml:space="preserve">  ended 31 December 2003</t>
  </si>
  <si>
    <t>Special dividend-in-specie declared and</t>
  </si>
  <si>
    <t xml:space="preserve">  paid in the financial year ended</t>
  </si>
  <si>
    <t xml:space="preserve">  31 December 2004</t>
  </si>
  <si>
    <t>N/A   -   Not applicable.</t>
  </si>
  <si>
    <t>At 1 January 2005</t>
  </si>
  <si>
    <t>Taxation comprises:-</t>
  </si>
  <si>
    <t>Adjustments:-</t>
  </si>
  <si>
    <t xml:space="preserve">Treasury </t>
  </si>
  <si>
    <t>Shares</t>
  </si>
  <si>
    <t xml:space="preserve">        Total purchases</t>
  </si>
  <si>
    <t xml:space="preserve">        Total disposals</t>
  </si>
  <si>
    <t>*</t>
  </si>
  <si>
    <t>Dividend</t>
  </si>
  <si>
    <t>14.</t>
  </si>
  <si>
    <t>Repurchase of Company's shares</t>
  </si>
  <si>
    <t>Purchase of investments</t>
  </si>
  <si>
    <t>Proceeds from sale of investment in an associate (net)</t>
  </si>
  <si>
    <t>Gain/(Loss) on Disposal of Investments and/or Properties</t>
  </si>
  <si>
    <t>Purchase of treasury shares</t>
  </si>
  <si>
    <t xml:space="preserve">        Total profit on disposals</t>
  </si>
  <si>
    <t>Exceptional Items</t>
  </si>
  <si>
    <t>Operating loss before working capital changes</t>
  </si>
  <si>
    <t>* The net assets per share is based on number of ordinary shares in issue less shares repurchased</t>
  </si>
  <si>
    <t>FIRST FINANCIAL QUARTER ENDED 31 MARCH 2006</t>
  </si>
  <si>
    <t>For the financial period ended 31 March 2006</t>
  </si>
  <si>
    <t>FIRST QUARTER</t>
  </si>
  <si>
    <t>CUMULATIVE 3 MONTHS</t>
  </si>
  <si>
    <t>31/03/2005</t>
  </si>
  <si>
    <t>31/03/2006</t>
  </si>
  <si>
    <t>At 1 January 2006</t>
  </si>
  <si>
    <t>At 31 March 2006</t>
  </si>
  <si>
    <t xml:space="preserve">  of an associated company</t>
  </si>
  <si>
    <t>Treasury shares</t>
  </si>
  <si>
    <t>Net profit for the financial period</t>
  </si>
  <si>
    <t>At 31 March 2005</t>
  </si>
  <si>
    <t>3 MONTHS</t>
  </si>
  <si>
    <t xml:space="preserve">Acquisition of a subsidiary company net of </t>
  </si>
  <si>
    <t xml:space="preserve">  bank balances and cash</t>
  </si>
  <si>
    <t>Subscription of rights issue of associated company</t>
  </si>
  <si>
    <t>Repayment from related companies</t>
  </si>
  <si>
    <t>Proceeds from sale of investments</t>
  </si>
  <si>
    <t>Net effects on disposal of a subsidiary company</t>
  </si>
  <si>
    <t>Repayment of bank borrowings (net)</t>
  </si>
  <si>
    <t>Dividend paid to minority shareholders of subsidiary</t>
  </si>
  <si>
    <t>Rights issue proceeds from minority shareholders of subsidiary</t>
  </si>
  <si>
    <t>Rights issue expenses of subsidiary</t>
  </si>
  <si>
    <t>Net cash used in financing activities</t>
  </si>
  <si>
    <t>Cash and cash equivalents at 31 March</t>
  </si>
  <si>
    <t xml:space="preserve">     Cumulative 3 months</t>
  </si>
  <si>
    <t xml:space="preserve">    First Quarter</t>
  </si>
  <si>
    <t xml:space="preserve">    01/01/2006</t>
  </si>
  <si>
    <t>Accumulated</t>
  </si>
  <si>
    <t>Losses</t>
  </si>
  <si>
    <t>Share of results of associate</t>
  </si>
  <si>
    <t>Under provision in respect of prior years</t>
  </si>
  <si>
    <t>Transfer to deferred taxation</t>
  </si>
  <si>
    <t>Tax refunded</t>
  </si>
  <si>
    <t>Repayment to related company</t>
  </si>
  <si>
    <t>Cash used in operating activities</t>
  </si>
  <si>
    <t>Net cash generated from investing activities</t>
  </si>
  <si>
    <t>Repayment of hire purchase lease payables (net)</t>
  </si>
  <si>
    <t>Net increase in cash and cash equivalents</t>
  </si>
  <si>
    <t>Cost of sales</t>
  </si>
  <si>
    <t>Gross Profit</t>
  </si>
  <si>
    <t>Other income</t>
  </si>
  <si>
    <t>Administration expenses</t>
  </si>
  <si>
    <t>Selling and distribution expenses</t>
  </si>
  <si>
    <t>Other expenses</t>
  </si>
  <si>
    <t>Finance Costs</t>
  </si>
  <si>
    <t>Attributable to:-</t>
  </si>
  <si>
    <t>Equity holders of the parent</t>
  </si>
  <si>
    <t>ASSETS</t>
  </si>
  <si>
    <t>Non-current assets</t>
  </si>
  <si>
    <t xml:space="preserve">   Property, plant and equipment</t>
  </si>
  <si>
    <t xml:space="preserve">   Investment in associate</t>
  </si>
  <si>
    <t xml:space="preserve">   Deferred tax assets</t>
  </si>
  <si>
    <t>Current assets</t>
  </si>
  <si>
    <t xml:space="preserve">   Inventories</t>
  </si>
  <si>
    <t xml:space="preserve">   Deposits, bank balances and cash</t>
  </si>
  <si>
    <t>TOTAL ASSETS</t>
  </si>
  <si>
    <t>EQUITY AND LIABILITIES</t>
  </si>
  <si>
    <t>Equity attributable to equity holders of the parent</t>
  </si>
  <si>
    <t xml:space="preserve">   Share Capital</t>
  </si>
  <si>
    <t xml:space="preserve">   Treasury shares</t>
  </si>
  <si>
    <t xml:space="preserve">   </t>
  </si>
  <si>
    <t>Total Equity</t>
  </si>
  <si>
    <t>Non-current liabilities</t>
  </si>
  <si>
    <t>Current liabilities</t>
  </si>
  <si>
    <t xml:space="preserve">   Amounts owing to related companies</t>
  </si>
  <si>
    <t xml:space="preserve">   Provision for taxation</t>
  </si>
  <si>
    <t xml:space="preserve">   Short term borrowings</t>
  </si>
  <si>
    <t xml:space="preserve">   Long term borrowings</t>
  </si>
  <si>
    <t>Total Liabilities</t>
  </si>
  <si>
    <t>TOTAL EQUITY AND LIABILITIES</t>
  </si>
  <si>
    <t xml:space="preserve">Net Assets per 50 sen share attributable to </t>
  </si>
  <si>
    <t xml:space="preserve">  ordinary equity shareholders of the parent</t>
  </si>
  <si>
    <t>Premium</t>
  </si>
  <si>
    <t>Other</t>
  </si>
  <si>
    <t>Non-Distributable</t>
  </si>
  <si>
    <t>Attributable to Equity Holders of the Parent</t>
  </si>
  <si>
    <t>Equity</t>
  </si>
  <si>
    <t xml:space="preserve">   Tax recoverable</t>
  </si>
  <si>
    <t xml:space="preserve">   Deferred tax liabilities</t>
  </si>
  <si>
    <t xml:space="preserve">   Trademarks</t>
  </si>
  <si>
    <t xml:space="preserve">   Goodwill on consolidation</t>
  </si>
  <si>
    <t>Redemption</t>
  </si>
  <si>
    <t xml:space="preserve">   Reserves</t>
  </si>
  <si>
    <t>Issue of shares</t>
  </si>
  <si>
    <t xml:space="preserve">   Trade and other receivables</t>
  </si>
  <si>
    <t xml:space="preserve">   Trade and other payables</t>
  </si>
  <si>
    <t>Net cash used in operating activities</t>
  </si>
  <si>
    <t xml:space="preserve"> FRS 2</t>
  </si>
  <si>
    <t xml:space="preserve"> FRS 3</t>
  </si>
  <si>
    <t xml:space="preserve"> FRS 5</t>
  </si>
  <si>
    <t xml:space="preserve"> FRS 101</t>
  </si>
  <si>
    <t xml:space="preserve"> FRS 102</t>
  </si>
  <si>
    <t xml:space="preserve"> FRS 108</t>
  </si>
  <si>
    <t xml:space="preserve"> FRS 110</t>
  </si>
  <si>
    <t xml:space="preserve"> FRS 116</t>
  </si>
  <si>
    <t xml:space="preserve"> FRS 121</t>
  </si>
  <si>
    <t xml:space="preserve"> FRS 127</t>
  </si>
  <si>
    <t xml:space="preserve"> FRS 128</t>
  </si>
  <si>
    <t xml:space="preserve"> FRS 131</t>
  </si>
  <si>
    <t xml:space="preserve"> FRS 133</t>
  </si>
  <si>
    <t xml:space="preserve"> FRS 136</t>
  </si>
  <si>
    <t xml:space="preserve"> FRS 138</t>
  </si>
  <si>
    <t xml:space="preserve"> FRS 140</t>
  </si>
  <si>
    <t>Share-based Payment</t>
  </si>
  <si>
    <t>Business Combinations</t>
  </si>
  <si>
    <t>Non-current Assets Held for Sale and Discontinued Operations</t>
  </si>
  <si>
    <t>Presentation of Financial Statements</t>
  </si>
  <si>
    <t>Inventories</t>
  </si>
  <si>
    <t>Accounting Policies, Changes in Estimates and Errors</t>
  </si>
  <si>
    <t>Events after the Balance Sheet Date</t>
  </si>
  <si>
    <t>The Effects of Changes in Foreign Exchange Rates</t>
  </si>
  <si>
    <t>Consolidated and Separate Financial Statements</t>
  </si>
  <si>
    <t>Investments in Associates</t>
  </si>
  <si>
    <t>Interests in Joint Ventures</t>
  </si>
  <si>
    <t>Earnings Per Share</t>
  </si>
  <si>
    <t>Impairment of Assets</t>
  </si>
  <si>
    <t>Intangible Assets</t>
  </si>
  <si>
    <t>Investment Property</t>
  </si>
  <si>
    <t>Changes in Accounting Policies</t>
  </si>
  <si>
    <t xml:space="preserve">     RM'000</t>
  </si>
  <si>
    <t xml:space="preserve">  Cumulative 3 months</t>
  </si>
  <si>
    <t>Gain on disposal of property, plant and equipment</t>
  </si>
  <si>
    <t xml:space="preserve">       First Quarter</t>
  </si>
  <si>
    <t>Minority interests</t>
  </si>
  <si>
    <t xml:space="preserve">   Available-for-sale financial assets</t>
  </si>
  <si>
    <t>Interests</t>
  </si>
  <si>
    <t xml:space="preserve"> Minority </t>
  </si>
  <si>
    <t xml:space="preserve">   Share of results in an associate</t>
  </si>
  <si>
    <t xml:space="preserve">   Allowance for doubtful debts</t>
  </si>
  <si>
    <t xml:space="preserve">   (Gain)/Loss on disposal of other investments</t>
  </si>
  <si>
    <t xml:space="preserve">   Gain on disposal of property, plant and equipment</t>
  </si>
  <si>
    <t xml:space="preserve">   Others</t>
  </si>
  <si>
    <t>Gain/(Loss) on disposal of investments</t>
  </si>
  <si>
    <t>(Restated)</t>
  </si>
  <si>
    <t xml:space="preserve"> FRS 132</t>
  </si>
  <si>
    <t>Financial Instruments: Disclosure and Presentation</t>
  </si>
  <si>
    <t>Profit before taxation</t>
  </si>
  <si>
    <t>Profit after taxation</t>
  </si>
  <si>
    <t>Earning per 50 sen share</t>
  </si>
  <si>
    <t>Net profit for the financial year</t>
  </si>
  <si>
    <t>Earning Per Share</t>
  </si>
  <si>
    <t>Basic earning per share</t>
  </si>
  <si>
    <t>As previously stated</t>
  </si>
  <si>
    <t>At 1 January 2006 (restated)</t>
  </si>
  <si>
    <t>Effects of adopting FRS 5</t>
  </si>
  <si>
    <t>Effects of adopting FRS 119</t>
  </si>
  <si>
    <t>At 1 January 2005 (restated)</t>
  </si>
  <si>
    <t>At 31 December 2005</t>
  </si>
  <si>
    <t>Investment in associate</t>
  </si>
  <si>
    <t>Accumulated losses</t>
  </si>
  <si>
    <t>Previously</t>
  </si>
  <si>
    <t>stated</t>
  </si>
  <si>
    <t>Adjustments</t>
  </si>
  <si>
    <t>FRS 5</t>
  </si>
  <si>
    <t>FRS 119</t>
  </si>
  <si>
    <t>Restated</t>
  </si>
  <si>
    <t>FRS 101</t>
  </si>
  <si>
    <t>3 months ended 31 March 2005</t>
  </si>
  <si>
    <t>Date: 30 May 2006</t>
  </si>
  <si>
    <t>Share of associate's prior year adjustments arising from:-</t>
  </si>
  <si>
    <t xml:space="preserve">Share of associate's effects of adopting FRS 3 </t>
  </si>
  <si>
    <t xml:space="preserve">          Adjustments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</si>
</sst>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 numFmtId="189" formatCode="_(* #,##0.0_);_(* \(#,##0.0\);_(* &quot;-&quot;?_);_(@_)"/>
    <numFmt numFmtId="190" formatCode="0_);\(0\)"/>
    <numFmt numFmtId="191" formatCode="#,##0.0_);[Red]\(#,##0.0\)"/>
    <numFmt numFmtId="192" formatCode="_(* #,##0.0000_);_(* \(#,##0.0000\);_(* &quot;-&quot;????_);_(@_)"/>
    <numFmt numFmtId="193" formatCode="_(* #,##0.000_);_(* \(#,##0.000\);_(* &quot;-&quot;???_);_(@_)"/>
    <numFmt numFmtId="194" formatCode="dd/mm/yyyy"/>
    <numFmt numFmtId="195" formatCode="#,##0\ \ "/>
    <numFmt numFmtId="196" formatCode="_(* #,##0.000_);_(* \(#,##0.000\);_(* &quot;-&quot;??_);_(@_)"/>
  </numFmts>
  <fonts count="17">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b/>
      <sz val="11"/>
      <name val="Arial"/>
      <family val="2"/>
    </font>
    <font>
      <sz val="10"/>
      <color indexed="10"/>
      <name val="Arial"/>
      <family val="2"/>
    </font>
    <font>
      <b/>
      <sz val="10"/>
      <color indexed="10"/>
      <name val="Arial"/>
      <family val="2"/>
    </font>
    <font>
      <i/>
      <vertAlign val="superscript"/>
      <sz val="10"/>
      <name val="Arial"/>
      <family val="2"/>
    </font>
    <font>
      <i/>
      <sz val="10"/>
      <name val="Arial"/>
      <family val="2"/>
    </font>
    <font>
      <i/>
      <sz val="9"/>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181"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1" fontId="3" fillId="0" borderId="0" xfId="15" applyNumberFormat="1" applyFont="1" applyBorder="1" applyAlignment="1">
      <alignment horizontal="left"/>
    </xf>
    <xf numFmtId="0" fontId="0" fillId="0" borderId="0" xfId="0" applyFont="1" applyAlignment="1">
      <alignment horizontal="justify"/>
    </xf>
    <xf numFmtId="43" fontId="7" fillId="0" borderId="0" xfId="15" applyNumberFormat="1" applyFont="1" applyAlignment="1" quotePrefix="1">
      <alignment/>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horizontal="right"/>
      <protection locked="0"/>
    </xf>
    <xf numFmtId="0" fontId="3"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1" fontId="0" fillId="0" borderId="0" xfId="0" applyNumberFormat="1" applyFont="1" applyBorder="1" applyAlignment="1">
      <alignment horizontal="center"/>
    </xf>
    <xf numFmtId="37" fontId="0" fillId="0" borderId="0" xfId="0" applyNumberFormat="1" applyFont="1" applyBorder="1" applyAlignment="1">
      <alignment horizontal="right"/>
    </xf>
    <xf numFmtId="181" fontId="0" fillId="0" borderId="0" xfId="0" applyNumberFormat="1" applyFont="1" applyBorder="1" applyAlignment="1">
      <alignment horizontal="right"/>
    </xf>
    <xf numFmtId="0" fontId="0" fillId="0" borderId="0" xfId="0" applyFont="1" applyAlignment="1">
      <alignment/>
    </xf>
    <xf numFmtId="0" fontId="3" fillId="0" borderId="0" xfId="0" applyFont="1" applyBorder="1" applyAlignment="1">
      <alignment horizontal="right"/>
    </xf>
    <xf numFmtId="181" fontId="3" fillId="0" borderId="0" xfId="15" applyNumberFormat="1" applyFont="1" applyAlignment="1">
      <alignment horizontal="center"/>
    </xf>
    <xf numFmtId="181" fontId="3" fillId="0" borderId="0" xfId="15" applyNumberFormat="1" applyFont="1" applyBorder="1" applyAlignment="1">
      <alignment horizontal="center"/>
    </xf>
    <xf numFmtId="14" fontId="3" fillId="0" borderId="0" xfId="0" applyNumberFormat="1" applyFont="1" applyBorder="1" applyAlignment="1">
      <alignment horizontal="center"/>
    </xf>
    <xf numFmtId="181" fontId="3" fillId="0" borderId="0" xfId="15" applyNumberFormat="1" applyFont="1" applyBorder="1" applyAlignment="1">
      <alignment horizontal="right"/>
    </xf>
    <xf numFmtId="181" fontId="0" fillId="0" borderId="1"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43" fontId="0" fillId="0" borderId="0" xfId="15" applyNumberFormat="1" applyFont="1" applyAlignment="1">
      <alignment/>
    </xf>
    <xf numFmtId="0" fontId="3" fillId="0" borderId="0" xfId="0" applyFont="1" applyBorder="1" applyAlignment="1">
      <alignment horizontal="left"/>
    </xf>
    <xf numFmtId="181"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3" fillId="0" borderId="0" xfId="0" applyFont="1" applyAlignment="1" applyProtection="1" quotePrefix="1">
      <alignment horizontal="left"/>
      <protection locked="0"/>
    </xf>
    <xf numFmtId="0" fontId="2" fillId="0" borderId="0" xfId="0" applyFont="1" applyBorder="1" applyAlignment="1">
      <alignment horizontal="center"/>
    </xf>
    <xf numFmtId="0" fontId="0" fillId="0" borderId="0" xfId="0" applyAlignment="1" applyProtection="1">
      <alignment/>
      <protection locked="0"/>
    </xf>
    <xf numFmtId="41" fontId="3" fillId="0" borderId="0" xfId="0" applyNumberFormat="1" applyFont="1" applyBorder="1" applyAlignment="1" applyProtection="1" quotePrefix="1">
      <alignment horizontal="center"/>
      <protection locked="0"/>
    </xf>
    <xf numFmtId="0" fontId="8" fillId="0" borderId="0" xfId="0" applyFont="1" applyAlignment="1">
      <alignment/>
    </xf>
    <xf numFmtId="0" fontId="9" fillId="0" borderId="0" xfId="0" applyFont="1" applyAlignment="1">
      <alignment/>
    </xf>
    <xf numFmtId="181" fontId="3" fillId="0" borderId="0" xfId="15" applyNumberFormat="1" applyFont="1" applyAlignment="1">
      <alignment horizontal="right"/>
    </xf>
    <xf numFmtId="181" fontId="0" fillId="0" borderId="0" xfId="15" applyNumberFormat="1" applyFont="1" applyAlignment="1">
      <alignment horizontal="right"/>
    </xf>
    <xf numFmtId="181" fontId="3" fillId="0" borderId="0" xfId="15" applyNumberFormat="1" applyFont="1" applyFill="1" applyBorder="1" applyAlignment="1">
      <alignment horizontal="right"/>
    </xf>
    <xf numFmtId="181" fontId="0" fillId="0" borderId="2" xfId="15" applyNumberFormat="1" applyFont="1" applyBorder="1" applyAlignment="1">
      <alignment/>
    </xf>
    <xf numFmtId="14" fontId="3" fillId="0" borderId="0"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0" fillId="0" borderId="0" xfId="0" applyNumberFormat="1" applyFont="1" applyAlignment="1" applyProtection="1">
      <alignment/>
      <protection locked="0"/>
    </xf>
    <xf numFmtId="41" fontId="0" fillId="0" borderId="2" xfId="0" applyNumberFormat="1" applyFont="1" applyBorder="1" applyAlignment="1" applyProtection="1">
      <alignment/>
      <protection locked="0"/>
    </xf>
    <xf numFmtId="0" fontId="3" fillId="0" borderId="0" xfId="0" applyFont="1" applyAlignment="1" applyProtection="1">
      <alignment horizontal="center"/>
      <protection locked="0"/>
    </xf>
    <xf numFmtId="181" fontId="0" fillId="0" borderId="0" xfId="0" applyNumberFormat="1" applyFont="1" applyAlignment="1" applyProtection="1">
      <alignment horizontal="right"/>
      <protection locked="0"/>
    </xf>
    <xf numFmtId="181" fontId="0" fillId="0" borderId="0" xfId="0" applyNumberFormat="1" applyFont="1" applyBorder="1" applyAlignment="1" applyProtection="1">
      <alignment horizontal="right"/>
      <protection locked="0"/>
    </xf>
    <xf numFmtId="0" fontId="0" fillId="0" borderId="0" xfId="0" applyFont="1" applyBorder="1" applyAlignment="1" applyProtection="1">
      <alignment horizontal="right"/>
      <protection locked="0"/>
    </xf>
    <xf numFmtId="41" fontId="0" fillId="0" borderId="0" xfId="0" applyNumberFormat="1" applyFont="1" applyBorder="1" applyAlignment="1" applyProtection="1">
      <alignment horizontal="right"/>
      <protection locked="0"/>
    </xf>
    <xf numFmtId="181" fontId="0" fillId="0" borderId="0" xfId="0" applyNumberFormat="1" applyFont="1" applyBorder="1" applyAlignment="1" applyProtection="1">
      <alignment/>
      <protection locked="0"/>
    </xf>
    <xf numFmtId="181" fontId="0" fillId="0" borderId="3" xfId="0" applyNumberFormat="1" applyFont="1" applyBorder="1" applyAlignment="1" applyProtection="1">
      <alignment horizontal="right"/>
      <protection locked="0"/>
    </xf>
    <xf numFmtId="181" fontId="0" fillId="0" borderId="2" xfId="0" applyNumberFormat="1" applyFont="1" applyBorder="1" applyAlignment="1" applyProtection="1">
      <alignment horizontal="right"/>
      <protection locked="0"/>
    </xf>
    <xf numFmtId="16" fontId="3" fillId="0" borderId="0" xfId="0" applyNumberFormat="1" applyFont="1" applyBorder="1" applyAlignment="1" quotePrefix="1">
      <alignment horizontal="right"/>
    </xf>
    <xf numFmtId="181" fontId="0" fillId="0" borderId="0" xfId="15" applyNumberFormat="1" applyFont="1" applyBorder="1" applyAlignment="1">
      <alignment horizontal="center"/>
    </xf>
    <xf numFmtId="16" fontId="3" fillId="0" borderId="0" xfId="0" applyNumberFormat="1" applyFont="1" applyBorder="1" applyAlignment="1">
      <alignment horizontal="right"/>
    </xf>
    <xf numFmtId="14" fontId="3" fillId="0" borderId="0" xfId="0" applyNumberFormat="1" applyFont="1" applyBorder="1" applyAlignment="1">
      <alignment horizontal="right"/>
    </xf>
    <xf numFmtId="0" fontId="10" fillId="0" borderId="0" xfId="0" applyFont="1" applyAlignment="1">
      <alignment/>
    </xf>
    <xf numFmtId="181" fontId="10" fillId="0" borderId="0" xfId="15" applyNumberFormat="1" applyFont="1" applyAlignment="1">
      <alignment/>
    </xf>
    <xf numFmtId="181" fontId="11" fillId="0" borderId="0" xfId="15" applyNumberFormat="1" applyFont="1" applyBorder="1" applyAlignment="1">
      <alignment/>
    </xf>
    <xf numFmtId="181" fontId="10" fillId="0" borderId="0" xfId="15" applyNumberFormat="1" applyFont="1" applyBorder="1" applyAlignment="1">
      <alignment/>
    </xf>
    <xf numFmtId="181" fontId="11" fillId="0" borderId="0" xfId="15" applyNumberFormat="1" applyFont="1" applyAlignment="1">
      <alignment/>
    </xf>
    <xf numFmtId="0" fontId="10" fillId="0" borderId="0" xfId="0" applyFont="1" applyBorder="1" applyAlignment="1">
      <alignment/>
    </xf>
    <xf numFmtId="181" fontId="10" fillId="0" borderId="0" xfId="15" applyNumberFormat="1" applyFont="1" applyBorder="1" applyAlignment="1">
      <alignment horizontal="center"/>
    </xf>
    <xf numFmtId="181" fontId="11" fillId="0" borderId="0" xfId="15" applyNumberFormat="1" applyFont="1" applyBorder="1" applyAlignment="1" quotePrefix="1">
      <alignment horizontal="center"/>
    </xf>
    <xf numFmtId="181" fontId="10" fillId="0" borderId="0" xfId="15" applyNumberFormat="1" applyFont="1" applyBorder="1" applyAlignment="1" quotePrefix="1">
      <alignment horizontal="center"/>
    </xf>
    <xf numFmtId="16" fontId="3" fillId="0" borderId="0" xfId="0" applyNumberFormat="1" applyFont="1" applyBorder="1" applyAlignment="1" quotePrefix="1">
      <alignment/>
    </xf>
    <xf numFmtId="0" fontId="9" fillId="0" borderId="0" xfId="0" applyFont="1" applyAlignment="1">
      <alignment/>
    </xf>
    <xf numFmtId="0" fontId="1" fillId="0" borderId="0" xfId="0" applyFont="1" applyAlignment="1">
      <alignment/>
    </xf>
    <xf numFmtId="0" fontId="1" fillId="0" borderId="0" xfId="0" applyFont="1" applyAlignment="1">
      <alignment horizontal="center"/>
    </xf>
    <xf numFmtId="14" fontId="3" fillId="0" borderId="0" xfId="0" applyNumberFormat="1" applyFont="1" applyAlignment="1">
      <alignment horizontal="center"/>
    </xf>
    <xf numFmtId="0" fontId="9" fillId="0" borderId="0" xfId="0" applyFont="1" applyAlignment="1">
      <alignment horizontal="center"/>
    </xf>
    <xf numFmtId="15" fontId="0" fillId="0" borderId="0" xfId="0" applyNumberFormat="1" applyFont="1" applyAlignment="1" quotePrefix="1">
      <alignment/>
    </xf>
    <xf numFmtId="181" fontId="0" fillId="0" borderId="4" xfId="15" applyNumberFormat="1" applyFont="1" applyBorder="1" applyAlignment="1">
      <alignment/>
    </xf>
    <xf numFmtId="181" fontId="0" fillId="0" borderId="1" xfId="15" applyNumberFormat="1" applyFont="1" applyBorder="1" applyAlignment="1" quotePrefix="1">
      <alignment horizontal="center"/>
    </xf>
    <xf numFmtId="43" fontId="0" fillId="0" borderId="0" xfId="0" applyNumberFormat="1" applyFont="1" applyAlignment="1" applyProtection="1">
      <alignment/>
      <protection locked="0"/>
    </xf>
    <xf numFmtId="14" fontId="3" fillId="0" borderId="0" xfId="0" applyNumberFormat="1" applyFont="1" applyBorder="1" applyAlignment="1" quotePrefix="1">
      <alignment horizontal="center"/>
    </xf>
    <xf numFmtId="38" fontId="11" fillId="0" borderId="0" xfId="0" applyNumberFormat="1" applyFont="1" applyBorder="1" applyAlignment="1">
      <alignment horizontal="center"/>
    </xf>
    <xf numFmtId="181" fontId="0" fillId="0" borderId="0" xfId="15" applyNumberFormat="1" applyFont="1" applyBorder="1" applyAlignment="1" quotePrefix="1">
      <alignment horizontal="center"/>
    </xf>
    <xf numFmtId="0" fontId="0" fillId="0" borderId="0" xfId="0" applyFont="1" applyAlignment="1">
      <alignment horizontal="left"/>
    </xf>
    <xf numFmtId="41" fontId="0" fillId="0" borderId="0" xfId="0" applyNumberFormat="1" applyFont="1" applyAlignment="1">
      <alignment/>
    </xf>
    <xf numFmtId="43" fontId="0" fillId="0" borderId="2" xfId="0" applyNumberFormat="1" applyFont="1" applyBorder="1" applyAlignment="1" applyProtection="1">
      <alignment/>
      <protection locked="0"/>
    </xf>
    <xf numFmtId="41" fontId="0" fillId="0" borderId="0" xfId="0" applyNumberFormat="1" applyFont="1" applyAlignment="1" applyProtection="1">
      <alignment/>
      <protection locked="0"/>
    </xf>
    <xf numFmtId="41" fontId="0" fillId="0" borderId="2" xfId="0" applyNumberFormat="1" applyFont="1" applyBorder="1" applyAlignment="1" applyProtection="1">
      <alignment/>
      <protection locked="0"/>
    </xf>
    <xf numFmtId="41" fontId="0" fillId="0" borderId="1" xfId="0" applyNumberFormat="1" applyFont="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2" xfId="0" applyNumberFormat="1" applyFont="1" applyBorder="1" applyAlignment="1">
      <alignment/>
    </xf>
    <xf numFmtId="0" fontId="0" fillId="2" borderId="0" xfId="15" applyNumberFormat="1" applyFont="1" applyFill="1" applyAlignment="1">
      <alignment/>
    </xf>
    <xf numFmtId="38" fontId="11" fillId="0" borderId="0" xfId="0" applyNumberFormat="1" applyFont="1" applyAlignment="1">
      <alignment horizontal="right"/>
    </xf>
    <xf numFmtId="41" fontId="0" fillId="0" borderId="0" xfId="0" applyNumberFormat="1" applyFont="1" applyBorder="1" applyAlignment="1" applyProtection="1" quotePrefix="1">
      <alignment horizontal="left"/>
      <protection locked="0"/>
    </xf>
    <xf numFmtId="0" fontId="0" fillId="0" borderId="0" xfId="0" applyFont="1" applyAlignment="1" applyProtection="1">
      <alignment horizontal="center"/>
      <protection locked="0"/>
    </xf>
    <xf numFmtId="14" fontId="3" fillId="0" borderId="0" xfId="0" applyNumberFormat="1" applyFont="1" applyAlignment="1" applyProtection="1">
      <alignment horizontal="right"/>
      <protection locked="0"/>
    </xf>
    <xf numFmtId="14" fontId="3" fillId="0" borderId="0" xfId="0" applyNumberFormat="1" applyFont="1" applyAlignment="1" applyProtection="1" quotePrefix="1">
      <alignment horizontal="right"/>
      <protection locked="0"/>
    </xf>
    <xf numFmtId="41" fontId="0" fillId="0" borderId="0" xfId="0" applyNumberFormat="1" applyFont="1" applyAlignment="1">
      <alignment horizontal="center"/>
    </xf>
    <xf numFmtId="43" fontId="3" fillId="0" borderId="0" xfId="15" applyFont="1" applyBorder="1" applyAlignment="1" applyProtection="1">
      <alignment horizontal="right"/>
      <protection locked="0"/>
    </xf>
    <xf numFmtId="43" fontId="3" fillId="0" borderId="0" xfId="15" applyFont="1" applyAlignment="1" applyProtection="1">
      <alignment horizontal="right"/>
      <protection locked="0"/>
    </xf>
    <xf numFmtId="0" fontId="12" fillId="0" borderId="0" xfId="0" applyFont="1" applyBorder="1" applyAlignment="1" applyProtection="1">
      <alignment/>
      <protection locked="0"/>
    </xf>
    <xf numFmtId="14" fontId="13" fillId="0" borderId="0" xfId="0" applyNumberFormat="1" applyFont="1" applyBorder="1" applyAlignment="1" applyProtection="1">
      <alignment horizontal="right"/>
      <protection locked="0"/>
    </xf>
    <xf numFmtId="41" fontId="0" fillId="0" borderId="3" xfId="0" applyNumberFormat="1" applyFont="1" applyBorder="1" applyAlignment="1" applyProtection="1">
      <alignment/>
      <protection locked="0"/>
    </xf>
    <xf numFmtId="49" fontId="0" fillId="0" borderId="0" xfId="0" applyNumberFormat="1" applyFont="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right"/>
      <protection locked="0"/>
    </xf>
    <xf numFmtId="0" fontId="14" fillId="0" borderId="0" xfId="0" applyFont="1" applyAlignment="1">
      <alignment/>
    </xf>
    <xf numFmtId="43" fontId="0" fillId="0" borderId="0" xfId="15" applyFont="1" applyAlignment="1">
      <alignment/>
    </xf>
    <xf numFmtId="0" fontId="16" fillId="0" borderId="0" xfId="0" applyFont="1" applyAlignment="1" quotePrefix="1">
      <alignment horizontal="right"/>
    </xf>
    <xf numFmtId="0" fontId="15" fillId="0" borderId="0" xfId="0" applyFont="1" applyAlignment="1">
      <alignment/>
    </xf>
    <xf numFmtId="194" fontId="3" fillId="0" borderId="0" xfId="0" applyNumberFormat="1" applyFont="1" applyBorder="1" applyAlignment="1">
      <alignment horizontal="right"/>
    </xf>
    <xf numFmtId="196" fontId="0" fillId="0" borderId="0" xfId="15" applyNumberFormat="1" applyFont="1" applyAlignment="1">
      <alignment/>
    </xf>
    <xf numFmtId="181" fontId="0" fillId="0" borderId="2" xfId="15" applyNumberFormat="1" applyFont="1" applyBorder="1" applyAlignment="1" applyProtection="1">
      <alignment/>
      <protection locked="0"/>
    </xf>
    <xf numFmtId="181" fontId="0" fillId="0" borderId="0" xfId="15" applyNumberFormat="1" applyFont="1" applyAlignment="1" applyProtection="1">
      <alignment/>
      <protection locked="0"/>
    </xf>
    <xf numFmtId="0" fontId="15" fillId="0" borderId="0" xfId="0" applyFont="1" applyAlignment="1">
      <alignment horizontal="left"/>
    </xf>
    <xf numFmtId="0" fontId="15" fillId="0" borderId="0" xfId="0" applyFont="1" applyAlignment="1">
      <alignment/>
    </xf>
    <xf numFmtId="0" fontId="3" fillId="0" borderId="0" xfId="15" applyNumberFormat="1" applyFont="1" applyAlignment="1">
      <alignment horizontal="right"/>
    </xf>
    <xf numFmtId="181" fontId="0" fillId="0" borderId="0" xfId="15" applyNumberFormat="1" applyFont="1" applyBorder="1" applyAlignment="1" applyProtection="1">
      <alignment/>
      <protection locked="0"/>
    </xf>
    <xf numFmtId="181" fontId="0" fillId="0" borderId="1" xfId="15" applyNumberFormat="1" applyFont="1" applyBorder="1" applyAlignment="1" applyProtection="1">
      <alignment/>
      <protection locked="0"/>
    </xf>
    <xf numFmtId="181" fontId="0" fillId="0" borderId="0" xfId="0" applyNumberFormat="1" applyFont="1" applyAlignment="1" applyProtection="1" quotePrefix="1">
      <alignment horizontal="right"/>
      <protection locked="0"/>
    </xf>
    <xf numFmtId="181" fontId="10" fillId="0" borderId="0" xfId="0" applyNumberFormat="1" applyFont="1" applyBorder="1" applyAlignment="1">
      <alignment/>
    </xf>
    <xf numFmtId="41" fontId="0" fillId="0" borderId="0" xfId="0" applyNumberFormat="1" applyFont="1" applyBorder="1" applyAlignment="1" applyProtection="1">
      <alignment horizontal="center"/>
      <protection locked="0"/>
    </xf>
    <xf numFmtId="181" fontId="0" fillId="0" borderId="0" xfId="15" applyNumberFormat="1" applyFont="1" applyAlignment="1" applyProtection="1">
      <alignment/>
      <protection locked="0"/>
    </xf>
    <xf numFmtId="181" fontId="0" fillId="0" borderId="0" xfId="15" applyNumberFormat="1" applyFont="1" applyAlignment="1" applyProtection="1">
      <alignment horizontal="center"/>
      <protection locked="0"/>
    </xf>
    <xf numFmtId="0" fontId="16" fillId="0" borderId="0" xfId="0" applyFont="1" applyAlignment="1">
      <alignment/>
    </xf>
    <xf numFmtId="0" fontId="0" fillId="0" borderId="3" xfId="0" applyFont="1" applyBorder="1" applyAlignment="1" applyProtection="1">
      <alignment/>
      <protection locked="0"/>
    </xf>
    <xf numFmtId="0" fontId="10" fillId="0" borderId="0" xfId="0" applyFont="1" applyBorder="1" applyAlignment="1">
      <alignment horizontal="center"/>
    </xf>
    <xf numFmtId="0" fontId="7" fillId="0" borderId="0" xfId="0" applyFont="1" applyAlignment="1">
      <alignment/>
    </xf>
    <xf numFmtId="0" fontId="0" fillId="0" borderId="0" xfId="0" applyFont="1" applyBorder="1" applyAlignment="1">
      <alignment horizontal="left"/>
    </xf>
    <xf numFmtId="43" fontId="0" fillId="0" borderId="0" xfId="15" applyFont="1" applyBorder="1" applyAlignment="1">
      <alignment horizontal="right"/>
    </xf>
    <xf numFmtId="171" fontId="0" fillId="0" borderId="0" xfId="0" applyNumberFormat="1" applyFont="1" applyBorder="1" applyAlignment="1">
      <alignment/>
    </xf>
    <xf numFmtId="171" fontId="0" fillId="0" borderId="0" xfId="0" applyNumberFormat="1" applyFont="1" applyBorder="1" applyAlignment="1">
      <alignment horizontal="center"/>
    </xf>
    <xf numFmtId="171" fontId="0" fillId="0" borderId="0" xfId="0" applyNumberFormat="1" applyFont="1" applyBorder="1" applyAlignment="1">
      <alignment horizontal="right"/>
    </xf>
    <xf numFmtId="0" fontId="0" fillId="0" borderId="0" xfId="0" applyFont="1" applyBorder="1" applyAlignment="1">
      <alignment horizontal="right"/>
    </xf>
    <xf numFmtId="181" fontId="0" fillId="0" borderId="3" xfId="0" applyNumberFormat="1" applyFont="1" applyBorder="1" applyAlignment="1">
      <alignment horizontal="right"/>
    </xf>
    <xf numFmtId="181" fontId="0" fillId="0" borderId="3" xfId="0" applyNumberFormat="1" applyFont="1" applyBorder="1" applyAlignment="1">
      <alignment horizontal="left"/>
    </xf>
    <xf numFmtId="181" fontId="0" fillId="0" borderId="2" xfId="0" applyNumberFormat="1" applyFont="1" applyBorder="1" applyAlignment="1">
      <alignment horizontal="right"/>
    </xf>
    <xf numFmtId="43" fontId="0" fillId="0" borderId="0" xfId="15" applyNumberFormat="1" applyFont="1" applyBorder="1" applyAlignment="1">
      <alignment horizontal="center"/>
    </xf>
    <xf numFmtId="43" fontId="0" fillId="0" borderId="0" xfId="0" applyNumberFormat="1" applyFont="1" applyBorder="1" applyAlignment="1">
      <alignment horizontal="center"/>
    </xf>
    <xf numFmtId="181" fontId="0" fillId="0" borderId="0" xfId="15" applyNumberFormat="1" applyFont="1" applyFill="1" applyBorder="1" applyAlignment="1">
      <alignment/>
    </xf>
    <xf numFmtId="181" fontId="0" fillId="0" borderId="4" xfId="0" applyNumberFormat="1" applyFont="1" applyBorder="1" applyAlignment="1">
      <alignment/>
    </xf>
    <xf numFmtId="181" fontId="0" fillId="0" borderId="2" xfId="0" applyNumberFormat="1" applyFont="1" applyBorder="1" applyAlignment="1">
      <alignment/>
    </xf>
    <xf numFmtId="0" fontId="3" fillId="0" borderId="0" xfId="0" applyFont="1" applyAlignment="1">
      <alignment horizontal="left"/>
    </xf>
    <xf numFmtId="43" fontId="3" fillId="0" borderId="0" xfId="15" applyFont="1" applyFill="1" applyBorder="1" applyAlignment="1">
      <alignment horizontal="right"/>
    </xf>
    <xf numFmtId="43" fontId="3" fillId="0" borderId="0" xfId="15" applyFont="1" applyAlignment="1">
      <alignment horizontal="right"/>
    </xf>
    <xf numFmtId="181" fontId="0" fillId="0" borderId="0" xfId="15" applyNumberFormat="1" applyFont="1" applyBorder="1" applyAlignment="1">
      <alignment horizontal="left"/>
    </xf>
    <xf numFmtId="181" fontId="0" fillId="0" borderId="1" xfId="15" applyNumberFormat="1" applyFont="1" applyBorder="1" applyAlignment="1">
      <alignment horizontal="center"/>
    </xf>
    <xf numFmtId="181" fontId="0" fillId="0" borderId="1" xfId="15" applyNumberFormat="1" applyFont="1" applyBorder="1" applyAlignment="1">
      <alignment horizontal="right"/>
    </xf>
    <xf numFmtId="181" fontId="0" fillId="0" borderId="0" xfId="15" applyNumberFormat="1" applyFont="1" applyBorder="1" applyAlignment="1">
      <alignment horizontal="right"/>
    </xf>
    <xf numFmtId="181" fontId="0" fillId="0" borderId="1" xfId="15" applyNumberFormat="1" applyFont="1" applyBorder="1" applyAlignment="1">
      <alignment horizontal="left"/>
    </xf>
    <xf numFmtId="43" fontId="0" fillId="0" borderId="0" xfId="15" applyFont="1" applyBorder="1" applyAlignment="1" quotePrefix="1">
      <alignment horizontal="center" vertical="center"/>
    </xf>
    <xf numFmtId="43" fontId="0" fillId="0" borderId="0" xfId="15" applyFont="1" applyBorder="1" applyAlignment="1">
      <alignment horizontal="center" vertical="center"/>
    </xf>
    <xf numFmtId="43" fontId="3" fillId="0" borderId="0" xfId="15" applyFont="1" applyBorder="1" applyAlignment="1">
      <alignment horizontal="right"/>
    </xf>
    <xf numFmtId="181" fontId="0" fillId="0" borderId="1" xfId="15" applyNumberFormat="1" applyFont="1" applyFill="1" applyBorder="1" applyAlignment="1">
      <alignment/>
    </xf>
    <xf numFmtId="41" fontId="3" fillId="0" borderId="0" xfId="0" applyNumberFormat="1" applyFont="1" applyBorder="1" applyAlignment="1" applyProtection="1">
      <alignment horizontal="center"/>
      <protection locked="0"/>
    </xf>
    <xf numFmtId="41" fontId="0" fillId="0" borderId="2" xfId="0" applyNumberFormat="1" applyFont="1" applyBorder="1" applyAlignment="1" applyProtection="1">
      <alignment horizontal="center"/>
      <protection locked="0"/>
    </xf>
    <xf numFmtId="194" fontId="3" fillId="0" borderId="0" xfId="0" applyNumberFormat="1" applyFont="1" applyAlignment="1" applyProtection="1" quotePrefix="1">
      <alignment horizontal="right"/>
      <protection locked="0"/>
    </xf>
    <xf numFmtId="181" fontId="0" fillId="0" borderId="0" xfId="15" applyNumberFormat="1" applyFont="1" applyBorder="1" applyAlignment="1" applyProtection="1">
      <alignment horizontal="center"/>
      <protection locked="0"/>
    </xf>
    <xf numFmtId="181" fontId="0" fillId="0" borderId="2" xfId="15" applyNumberFormat="1" applyFont="1" applyBorder="1" applyAlignment="1" applyProtection="1">
      <alignment horizontal="center"/>
      <protection locked="0"/>
    </xf>
    <xf numFmtId="43" fontId="3" fillId="0" borderId="3" xfId="15" applyFont="1" applyBorder="1" applyAlignment="1">
      <alignment horizontal="right"/>
    </xf>
    <xf numFmtId="181" fontId="0" fillId="0" borderId="5" xfId="15" applyNumberFormat="1" applyFont="1" applyBorder="1" applyAlignment="1">
      <alignment/>
    </xf>
    <xf numFmtId="181" fontId="0" fillId="0" borderId="1" xfId="0" applyNumberFormat="1" applyFont="1" applyBorder="1" applyAlignment="1">
      <alignment/>
    </xf>
    <xf numFmtId="37" fontId="0" fillId="0" borderId="0" xfId="15" applyNumberFormat="1" applyFont="1" applyAlignment="1" applyProtection="1">
      <alignment horizontal="right"/>
      <protection locked="0"/>
    </xf>
    <xf numFmtId="37" fontId="0" fillId="0" borderId="3" xfId="15" applyNumberFormat="1" applyFont="1" applyBorder="1" applyAlignment="1" applyProtection="1">
      <alignment horizontal="right"/>
      <protection locked="0"/>
    </xf>
    <xf numFmtId="43" fontId="3" fillId="0" borderId="0" xfId="15" applyFont="1" applyAlignment="1" applyProtection="1">
      <alignment horizontal="center"/>
      <protection locked="0"/>
    </xf>
    <xf numFmtId="0" fontId="0" fillId="0" borderId="0" xfId="0" applyFont="1" applyAlignment="1" applyProtection="1">
      <alignment horizontal="right"/>
      <protection locked="0"/>
    </xf>
    <xf numFmtId="43" fontId="0" fillId="0" borderId="0" xfId="15" applyFont="1" applyAlignment="1" applyProtection="1">
      <alignment horizontal="right"/>
      <protection locked="0"/>
    </xf>
    <xf numFmtId="16" fontId="3" fillId="0" borderId="0" xfId="0" applyNumberFormat="1" applyFont="1" applyBorder="1" applyAlignment="1">
      <alignment horizontal="center"/>
    </xf>
    <xf numFmtId="0" fontId="3" fillId="0" borderId="0" xfId="0"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right"/>
    </xf>
    <xf numFmtId="181" fontId="3" fillId="0" borderId="3" xfId="15" applyNumberFormat="1" applyFont="1" applyBorder="1" applyAlignment="1">
      <alignment horizontal="center"/>
    </xf>
    <xf numFmtId="0" fontId="3"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51</xdr:row>
      <xdr:rowOff>0</xdr:rowOff>
    </xdr:from>
    <xdr:to>
      <xdr:col>3</xdr:col>
      <xdr:colOff>47625</xdr:colOff>
      <xdr:row>51</xdr:row>
      <xdr:rowOff>0</xdr:rowOff>
    </xdr:to>
    <xdr:sp>
      <xdr:nvSpPr>
        <xdr:cNvPr id="1" name="TextBox 97"/>
        <xdr:cNvSpPr txBox="1">
          <a:spLocks noChangeArrowheads="1"/>
        </xdr:cNvSpPr>
      </xdr:nvSpPr>
      <xdr:spPr>
        <a:xfrm>
          <a:off x="2124075" y="740092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0</xdr:col>
      <xdr:colOff>180975</xdr:colOff>
      <xdr:row>71</xdr:row>
      <xdr:rowOff>66675</xdr:rowOff>
    </xdr:from>
    <xdr:to>
      <xdr:col>10</xdr:col>
      <xdr:colOff>114300</xdr:colOff>
      <xdr:row>73</xdr:row>
      <xdr:rowOff>133350</xdr:rowOff>
    </xdr:to>
    <xdr:sp>
      <xdr:nvSpPr>
        <xdr:cNvPr id="2" name="TextBox 122"/>
        <xdr:cNvSpPr txBox="1">
          <a:spLocks noChangeArrowheads="1"/>
        </xdr:cNvSpPr>
      </xdr:nvSpPr>
      <xdr:spPr>
        <a:xfrm flipV="1">
          <a:off x="180975" y="10629900"/>
          <a:ext cx="6905625" cy="3905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2005
</a:t>
          </a:r>
        </a:p>
      </xdr:txBody>
    </xdr:sp>
    <xdr:clientData/>
  </xdr:twoCellAnchor>
  <xdr:twoCellAnchor>
    <xdr:from>
      <xdr:col>1</xdr:col>
      <xdr:colOff>1933575</xdr:colOff>
      <xdr:row>37</xdr:row>
      <xdr:rowOff>0</xdr:rowOff>
    </xdr:from>
    <xdr:to>
      <xdr:col>3</xdr:col>
      <xdr:colOff>76200</xdr:colOff>
      <xdr:row>37</xdr:row>
      <xdr:rowOff>0</xdr:rowOff>
    </xdr:to>
    <xdr:sp>
      <xdr:nvSpPr>
        <xdr:cNvPr id="3" name="TextBox 125"/>
        <xdr:cNvSpPr txBox="1">
          <a:spLocks noChangeArrowheads="1"/>
        </xdr:cNvSpPr>
      </xdr:nvSpPr>
      <xdr:spPr>
        <a:xfrm>
          <a:off x="2124075" y="5429250"/>
          <a:ext cx="49530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55</xdr:row>
      <xdr:rowOff>0</xdr:rowOff>
    </xdr:from>
    <xdr:to>
      <xdr:col>3</xdr:col>
      <xdr:colOff>47625</xdr:colOff>
      <xdr:row>55</xdr:row>
      <xdr:rowOff>0</xdr:rowOff>
    </xdr:to>
    <xdr:sp>
      <xdr:nvSpPr>
        <xdr:cNvPr id="4" name="TextBox 126"/>
        <xdr:cNvSpPr txBox="1">
          <a:spLocks noChangeArrowheads="1"/>
        </xdr:cNvSpPr>
      </xdr:nvSpPr>
      <xdr:spPr>
        <a:xfrm>
          <a:off x="2124075" y="8239125"/>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9</xdr:row>
      <xdr:rowOff>0</xdr:rowOff>
    </xdr:from>
    <xdr:to>
      <xdr:col>5</xdr:col>
      <xdr:colOff>0</xdr:colOff>
      <xdr:row>15</xdr:row>
      <xdr:rowOff>133350</xdr:rowOff>
    </xdr:to>
    <xdr:sp>
      <xdr:nvSpPr>
        <xdr:cNvPr id="1" name="Text 1"/>
        <xdr:cNvSpPr txBox="1">
          <a:spLocks noChangeArrowheads="1"/>
        </xdr:cNvSpPr>
      </xdr:nvSpPr>
      <xdr:spPr>
        <a:xfrm>
          <a:off x="4438650" y="1143000"/>
          <a:ext cx="857250" cy="933450"/>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31/03/2006
</a:t>
          </a:r>
          <a:r>
            <a:rPr lang="en-US" cap="none" sz="900" b="1" i="0" u="none" baseline="0">
              <a:latin typeface="Arial"/>
              <a:ea typeface="Arial"/>
              <a:cs typeface="Arial"/>
            </a:rPr>
            <a:t>
</a:t>
          </a:r>
          <a:r>
            <a:rPr lang="en-US" cap="none" sz="1000" b="1" i="0" u="none" baseline="0">
              <a:latin typeface="Arial"/>
              <a:ea typeface="Arial"/>
              <a:cs typeface="Arial"/>
            </a:rPr>
            <a:t>RM'000</a:t>
          </a:r>
        </a:p>
      </xdr:txBody>
    </xdr:sp>
    <xdr:clientData/>
  </xdr:twoCellAnchor>
  <xdr:twoCellAnchor>
    <xdr:from>
      <xdr:col>6</xdr:col>
      <xdr:colOff>228600</xdr:colOff>
      <xdr:row>9</xdr:row>
      <xdr:rowOff>0</xdr:rowOff>
    </xdr:from>
    <xdr:to>
      <xdr:col>7</xdr:col>
      <xdr:colOff>0</xdr:colOff>
      <xdr:row>15</xdr:row>
      <xdr:rowOff>104775</xdr:rowOff>
    </xdr:to>
    <xdr:sp>
      <xdr:nvSpPr>
        <xdr:cNvPr id="2" name="Text 1"/>
        <xdr:cNvSpPr txBox="1">
          <a:spLocks noChangeArrowheads="1"/>
        </xdr:cNvSpPr>
      </xdr:nvSpPr>
      <xdr:spPr>
        <a:xfrm>
          <a:off x="5943600" y="1143000"/>
          <a:ext cx="676275" cy="904875"/>
        </a:xfrm>
        <a:prstGeom prst="rect">
          <a:avLst/>
        </a:prstGeom>
        <a:solidFill>
          <a:srgbClr val="FFFFFF"/>
        </a:solidFill>
        <a:ln w="9525" cmpd="sng">
          <a:noFill/>
        </a:ln>
      </xdr:spPr>
      <xdr:txBody>
        <a:bodyPr vertOverflow="clip" wrap="square"/>
        <a:p>
          <a:pPr algn="r">
            <a:defRPr/>
          </a:pPr>
          <a:r>
            <a:rPr lang="en-US" cap="none" sz="1000" b="1" i="0" u="none" baseline="0">
              <a:latin typeface="Arial"/>
              <a:ea typeface="Arial"/>
              <a:cs typeface="Arial"/>
            </a:rPr>
            <a:t>
31/12/2005
(Restated)
RM'000</a:t>
          </a:r>
        </a:p>
      </xdr:txBody>
    </xdr:sp>
    <xdr:clientData/>
  </xdr:twoCellAnchor>
  <xdr:twoCellAnchor>
    <xdr:from>
      <xdr:col>1</xdr:col>
      <xdr:colOff>19050</xdr:colOff>
      <xdr:row>74</xdr:row>
      <xdr:rowOff>28575</xdr:rowOff>
    </xdr:from>
    <xdr:to>
      <xdr:col>8</xdr:col>
      <xdr:colOff>0</xdr:colOff>
      <xdr:row>76</xdr:row>
      <xdr:rowOff>85725</xdr:rowOff>
    </xdr:to>
    <xdr:sp>
      <xdr:nvSpPr>
        <xdr:cNvPr id="3" name="TextBox 4"/>
        <xdr:cNvSpPr txBox="1">
          <a:spLocks noChangeArrowheads="1"/>
        </xdr:cNvSpPr>
      </xdr:nvSpPr>
      <xdr:spPr>
        <a:xfrm>
          <a:off x="200025" y="11039475"/>
          <a:ext cx="6534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2005</a:t>
          </a:r>
        </a:p>
      </xdr:txBody>
    </xdr:sp>
    <xdr:clientData/>
  </xdr:twoCellAnchor>
  <xdr:twoCellAnchor editAs="oneCell">
    <xdr:from>
      <xdr:col>5</xdr:col>
      <xdr:colOff>238125</xdr:colOff>
      <xdr:row>0</xdr:row>
      <xdr:rowOff>0</xdr:rowOff>
    </xdr:from>
    <xdr:to>
      <xdr:col>7</xdr:col>
      <xdr:colOff>47625</xdr:colOff>
      <xdr:row>6</xdr:row>
      <xdr:rowOff>0</xdr:rowOff>
    </xdr:to>
    <xdr:pic>
      <xdr:nvPicPr>
        <xdr:cNvPr id="4" name="Picture 5"/>
        <xdr:cNvPicPr preferRelativeResize="1">
          <a:picLocks noChangeAspect="1"/>
        </xdr:cNvPicPr>
      </xdr:nvPicPr>
      <xdr:blipFill>
        <a:blip r:embed="rId1"/>
        <a:stretch>
          <a:fillRect/>
        </a:stretch>
      </xdr:blipFill>
      <xdr:spPr>
        <a:xfrm>
          <a:off x="5534025" y="0"/>
          <a:ext cx="113347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95250</xdr:colOff>
      <xdr:row>0</xdr:row>
      <xdr:rowOff>19050</xdr:rowOff>
    </xdr:from>
    <xdr:to>
      <xdr:col>17</xdr:col>
      <xdr:colOff>0</xdr:colOff>
      <xdr:row>4</xdr:row>
      <xdr:rowOff>47625</xdr:rowOff>
    </xdr:to>
    <xdr:pic>
      <xdr:nvPicPr>
        <xdr:cNvPr id="1" name="Picture 4"/>
        <xdr:cNvPicPr preferRelativeResize="1">
          <a:picLocks noChangeAspect="1"/>
        </xdr:cNvPicPr>
      </xdr:nvPicPr>
      <xdr:blipFill>
        <a:blip r:embed="rId1"/>
        <a:stretch>
          <a:fillRect/>
        </a:stretch>
      </xdr:blipFill>
      <xdr:spPr>
        <a:xfrm>
          <a:off x="9029700" y="19050"/>
          <a:ext cx="1304925" cy="676275"/>
        </a:xfrm>
        <a:prstGeom prst="rect">
          <a:avLst/>
        </a:prstGeom>
        <a:noFill/>
        <a:ln w="9525" cmpd="sng">
          <a:noFill/>
        </a:ln>
      </xdr:spPr>
    </xdr:pic>
    <xdr:clientData/>
  </xdr:twoCellAnchor>
  <xdr:twoCellAnchor>
    <xdr:from>
      <xdr:col>0</xdr:col>
      <xdr:colOff>95250</xdr:colOff>
      <xdr:row>59</xdr:row>
      <xdr:rowOff>95250</xdr:rowOff>
    </xdr:from>
    <xdr:to>
      <xdr:col>16</xdr:col>
      <xdr:colOff>552450</xdr:colOff>
      <xdr:row>60</xdr:row>
      <xdr:rowOff>142875</xdr:rowOff>
    </xdr:to>
    <xdr:sp>
      <xdr:nvSpPr>
        <xdr:cNvPr id="2" name="TextBox 6"/>
        <xdr:cNvSpPr txBox="1">
          <a:spLocks noChangeArrowheads="1"/>
        </xdr:cNvSpPr>
      </xdr:nvSpPr>
      <xdr:spPr>
        <a:xfrm>
          <a:off x="95250" y="7696200"/>
          <a:ext cx="10172700" cy="20955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9</xdr:col>
      <xdr:colOff>0</xdr:colOff>
      <xdr:row>26</xdr:row>
      <xdr:rowOff>0</xdr:rowOff>
    </xdr:to>
    <xdr:sp>
      <xdr:nvSpPr>
        <xdr:cNvPr id="1" name="TextBox 1"/>
        <xdr:cNvSpPr txBox="1">
          <a:spLocks noChangeArrowheads="1"/>
        </xdr:cNvSpPr>
      </xdr:nvSpPr>
      <xdr:spPr>
        <a:xfrm>
          <a:off x="923925" y="4162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Malasia Capital Berhad (PM Capital), have undertaken the followings:-</a:t>
          </a:r>
        </a:p>
      </xdr:txBody>
    </xdr:sp>
    <xdr:clientData/>
  </xdr:twoCellAnchor>
  <xdr:twoCellAnchor>
    <xdr:from>
      <xdr:col>3</xdr:col>
      <xdr:colOff>0</xdr:colOff>
      <xdr:row>26</xdr:row>
      <xdr:rowOff>0</xdr:rowOff>
    </xdr:from>
    <xdr:to>
      <xdr:col>9</xdr:col>
      <xdr:colOff>0</xdr:colOff>
      <xdr:row>26</xdr:row>
      <xdr:rowOff>0</xdr:rowOff>
    </xdr:to>
    <xdr:sp>
      <xdr:nvSpPr>
        <xdr:cNvPr id="2" name="TextBox 2"/>
        <xdr:cNvSpPr txBox="1">
          <a:spLocks noChangeArrowheads="1"/>
        </xdr:cNvSpPr>
      </xdr:nvSpPr>
      <xdr:spPr>
        <a:xfrm>
          <a:off x="923925" y="4162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totaling RM882,141,889 via the following:-</a:t>
          </a:r>
        </a:p>
      </xdr:txBody>
    </xdr:sp>
    <xdr:clientData/>
  </xdr:twoCellAnchor>
  <xdr:twoCellAnchor>
    <xdr:from>
      <xdr:col>3</xdr:col>
      <xdr:colOff>0</xdr:colOff>
      <xdr:row>26</xdr:row>
      <xdr:rowOff>0</xdr:rowOff>
    </xdr:from>
    <xdr:to>
      <xdr:col>9</xdr:col>
      <xdr:colOff>0</xdr:colOff>
      <xdr:row>26</xdr:row>
      <xdr:rowOff>0</xdr:rowOff>
    </xdr:to>
    <xdr:sp>
      <xdr:nvSpPr>
        <xdr:cNvPr id="3" name="TextBox 3"/>
        <xdr:cNvSpPr txBox="1">
          <a:spLocks noChangeArrowheads="1"/>
        </xdr:cNvSpPr>
      </xdr:nvSpPr>
      <xdr:spPr>
        <a:xfrm>
          <a:off x="923925" y="4162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26</xdr:row>
      <xdr:rowOff>0</xdr:rowOff>
    </xdr:from>
    <xdr:to>
      <xdr:col>9</xdr:col>
      <xdr:colOff>0</xdr:colOff>
      <xdr:row>26</xdr:row>
      <xdr:rowOff>0</xdr:rowOff>
    </xdr:to>
    <xdr:sp>
      <xdr:nvSpPr>
        <xdr:cNvPr id="4" name="TextBox 4"/>
        <xdr:cNvSpPr txBox="1">
          <a:spLocks noChangeArrowheads="1"/>
        </xdr:cNvSpPr>
      </xdr:nvSpPr>
      <xdr:spPr>
        <a:xfrm>
          <a:off x="923925" y="4162425"/>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5"/>
        <xdr:cNvPicPr preferRelativeResize="1">
          <a:picLocks noChangeAspect="1"/>
        </xdr:cNvPicPr>
      </xdr:nvPicPr>
      <xdr:blipFill>
        <a:blip r:embed="rId1"/>
        <a:stretch>
          <a:fillRect/>
        </a:stretch>
      </xdr:blipFill>
      <xdr:spPr>
        <a:xfrm>
          <a:off x="5448300" y="9525"/>
          <a:ext cx="1181100" cy="695325"/>
        </a:xfrm>
        <a:prstGeom prst="rect">
          <a:avLst/>
        </a:prstGeom>
        <a:noFill/>
        <a:ln w="9525" cmpd="sng">
          <a:noFill/>
        </a:ln>
      </xdr:spPr>
    </xdr:pic>
    <xdr:clientData/>
  </xdr:twoCellAnchor>
  <xdr:twoCellAnchor>
    <xdr:from>
      <xdr:col>1</xdr:col>
      <xdr:colOff>0</xdr:colOff>
      <xdr:row>82</xdr:row>
      <xdr:rowOff>28575</xdr:rowOff>
    </xdr:from>
    <xdr:to>
      <xdr:col>7</xdr:col>
      <xdr:colOff>857250</xdr:colOff>
      <xdr:row>84</xdr:row>
      <xdr:rowOff>0</xdr:rowOff>
    </xdr:to>
    <xdr:sp>
      <xdr:nvSpPr>
        <xdr:cNvPr id="6" name="TextBox 6"/>
        <xdr:cNvSpPr txBox="1">
          <a:spLocks noChangeArrowheads="1"/>
        </xdr:cNvSpPr>
      </xdr:nvSpPr>
      <xdr:spPr>
        <a:xfrm>
          <a:off x="476250" y="10591800"/>
          <a:ext cx="6153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107</xdr:row>
      <xdr:rowOff>0</xdr:rowOff>
    </xdr:from>
    <xdr:ext cx="76200" cy="200025"/>
    <xdr:sp>
      <xdr:nvSpPr>
        <xdr:cNvPr id="1" name="Text 9"/>
        <xdr:cNvSpPr txBox="1">
          <a:spLocks noChangeArrowheads="1"/>
        </xdr:cNvSpPr>
      </xdr:nvSpPr>
      <xdr:spPr>
        <a:xfrm>
          <a:off x="962025" y="1621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107</xdr:row>
      <xdr:rowOff>0</xdr:rowOff>
    </xdr:from>
    <xdr:ext cx="76200" cy="200025"/>
    <xdr:sp>
      <xdr:nvSpPr>
        <xdr:cNvPr id="2" name="Text 7"/>
        <xdr:cNvSpPr txBox="1">
          <a:spLocks noChangeArrowheads="1"/>
        </xdr:cNvSpPr>
      </xdr:nvSpPr>
      <xdr:spPr>
        <a:xfrm>
          <a:off x="962025" y="1621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35</xdr:col>
      <xdr:colOff>571500</xdr:colOff>
      <xdr:row>65356</xdr:row>
      <xdr:rowOff>161925</xdr:rowOff>
    </xdr:from>
    <xdr:ext cx="0" cy="0"/>
    <xdr:sp>
      <xdr:nvSpPr>
        <xdr:cNvPr id="3" name="Text 20"/>
        <xdr:cNvSpPr txBox="1">
          <a:spLocks noChangeArrowheads="1"/>
        </xdr:cNvSpPr>
      </xdr:nvSpPr>
      <xdr:spPr>
        <a:xfrm>
          <a:off x="215074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200025</xdr:colOff>
      <xdr:row>200</xdr:row>
      <xdr:rowOff>0</xdr:rowOff>
    </xdr:from>
    <xdr:to>
      <xdr:col>11</xdr:col>
      <xdr:colOff>0</xdr:colOff>
      <xdr:row>200</xdr:row>
      <xdr:rowOff>0</xdr:rowOff>
    </xdr:to>
    <xdr:sp>
      <xdr:nvSpPr>
        <xdr:cNvPr id="4" name="Text 64"/>
        <xdr:cNvSpPr txBox="1">
          <a:spLocks noChangeArrowheads="1"/>
        </xdr:cNvSpPr>
      </xdr:nvSpPr>
      <xdr:spPr>
        <a:xfrm>
          <a:off x="200025" y="29098875"/>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11</xdr:col>
      <xdr:colOff>0</xdr:colOff>
      <xdr:row>200</xdr:row>
      <xdr:rowOff>0</xdr:rowOff>
    </xdr:to>
    <xdr:sp>
      <xdr:nvSpPr>
        <xdr:cNvPr id="5" name="Text 65"/>
        <xdr:cNvSpPr txBox="1">
          <a:spLocks noChangeArrowheads="1"/>
        </xdr:cNvSpPr>
      </xdr:nvSpPr>
      <xdr:spPr>
        <a:xfrm>
          <a:off x="409575" y="290988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11</xdr:col>
      <xdr:colOff>0</xdr:colOff>
      <xdr:row>200</xdr:row>
      <xdr:rowOff>0</xdr:rowOff>
    </xdr:to>
    <xdr:sp>
      <xdr:nvSpPr>
        <xdr:cNvPr id="6" name="Text 66"/>
        <xdr:cNvSpPr txBox="1">
          <a:spLocks noChangeArrowheads="1"/>
        </xdr:cNvSpPr>
      </xdr:nvSpPr>
      <xdr:spPr>
        <a:xfrm>
          <a:off x="419100" y="29098875"/>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10</xdr:col>
      <xdr:colOff>695325</xdr:colOff>
      <xdr:row>200</xdr:row>
      <xdr:rowOff>0</xdr:rowOff>
    </xdr:to>
    <xdr:sp>
      <xdr:nvSpPr>
        <xdr:cNvPr id="7" name="Text 67"/>
        <xdr:cNvSpPr txBox="1">
          <a:spLocks noChangeArrowheads="1"/>
        </xdr:cNvSpPr>
      </xdr:nvSpPr>
      <xdr:spPr>
        <a:xfrm>
          <a:off x="409575" y="290988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xdr:colOff>
      <xdr:row>10</xdr:row>
      <xdr:rowOff>85725</xdr:rowOff>
    </xdr:from>
    <xdr:to>
      <xdr:col>12</xdr:col>
      <xdr:colOff>0</xdr:colOff>
      <xdr:row>15</xdr:row>
      <xdr:rowOff>142875</xdr:rowOff>
    </xdr:to>
    <xdr:sp>
      <xdr:nvSpPr>
        <xdr:cNvPr id="8" name="Text 1"/>
        <xdr:cNvSpPr txBox="1">
          <a:spLocks noChangeArrowheads="1"/>
        </xdr:cNvSpPr>
      </xdr:nvSpPr>
      <xdr:spPr>
        <a:xfrm>
          <a:off x="219075" y="1590675"/>
          <a:ext cx="6696075"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the requirement of FRS 134 "Interim Financial Reporting". The Interim Financial Report should be read in conjunction with the audited financial statements of the Group for the financial year ended 31 December 2005.</a:t>
          </a:r>
        </a:p>
      </xdr:txBody>
    </xdr:sp>
    <xdr:clientData/>
  </xdr:twoCellAnchor>
  <xdr:oneCellAnchor>
    <xdr:from>
      <xdr:col>3</xdr:col>
      <xdr:colOff>0</xdr:colOff>
      <xdr:row>107</xdr:row>
      <xdr:rowOff>0</xdr:rowOff>
    </xdr:from>
    <xdr:ext cx="76200" cy="200025"/>
    <xdr:sp>
      <xdr:nvSpPr>
        <xdr:cNvPr id="9" name="Text 9"/>
        <xdr:cNvSpPr txBox="1">
          <a:spLocks noChangeArrowheads="1"/>
        </xdr:cNvSpPr>
      </xdr:nvSpPr>
      <xdr:spPr>
        <a:xfrm>
          <a:off x="962025" y="1621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107</xdr:row>
      <xdr:rowOff>0</xdr:rowOff>
    </xdr:from>
    <xdr:ext cx="76200" cy="200025"/>
    <xdr:sp>
      <xdr:nvSpPr>
        <xdr:cNvPr id="10" name="Text 7"/>
        <xdr:cNvSpPr txBox="1">
          <a:spLocks noChangeArrowheads="1"/>
        </xdr:cNvSpPr>
      </xdr:nvSpPr>
      <xdr:spPr>
        <a:xfrm>
          <a:off x="962025" y="16211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200</xdr:row>
      <xdr:rowOff>0</xdr:rowOff>
    </xdr:from>
    <xdr:to>
      <xdr:col>12</xdr:col>
      <xdr:colOff>0</xdr:colOff>
      <xdr:row>200</xdr:row>
      <xdr:rowOff>0</xdr:rowOff>
    </xdr:to>
    <xdr:sp>
      <xdr:nvSpPr>
        <xdr:cNvPr id="11" name="Text 5"/>
        <xdr:cNvSpPr txBox="1">
          <a:spLocks noChangeArrowheads="1"/>
        </xdr:cNvSpPr>
      </xdr:nvSpPr>
      <xdr:spPr>
        <a:xfrm>
          <a:off x="228600" y="29098875"/>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35</xdr:col>
      <xdr:colOff>571500</xdr:colOff>
      <xdr:row>65394</xdr:row>
      <xdr:rowOff>161925</xdr:rowOff>
    </xdr:from>
    <xdr:ext cx="0" cy="0"/>
    <xdr:sp>
      <xdr:nvSpPr>
        <xdr:cNvPr id="12" name="Text 20"/>
        <xdr:cNvSpPr txBox="1">
          <a:spLocks noChangeArrowheads="1"/>
        </xdr:cNvSpPr>
      </xdr:nvSpPr>
      <xdr:spPr>
        <a:xfrm>
          <a:off x="2150745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200</xdr:row>
      <xdr:rowOff>0</xdr:rowOff>
    </xdr:from>
    <xdr:to>
      <xdr:col>10</xdr:col>
      <xdr:colOff>0</xdr:colOff>
      <xdr:row>200</xdr:row>
      <xdr:rowOff>0</xdr:rowOff>
    </xdr:to>
    <xdr:sp>
      <xdr:nvSpPr>
        <xdr:cNvPr id="13" name="Text 51"/>
        <xdr:cNvSpPr txBox="1">
          <a:spLocks noChangeArrowheads="1"/>
        </xdr:cNvSpPr>
      </xdr:nvSpPr>
      <xdr:spPr>
        <a:xfrm>
          <a:off x="438150" y="29098875"/>
          <a:ext cx="5514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200</xdr:row>
      <xdr:rowOff>0</xdr:rowOff>
    </xdr:from>
    <xdr:to>
      <xdr:col>10</xdr:col>
      <xdr:colOff>0</xdr:colOff>
      <xdr:row>200</xdr:row>
      <xdr:rowOff>0</xdr:rowOff>
    </xdr:to>
    <xdr:sp>
      <xdr:nvSpPr>
        <xdr:cNvPr id="14" name="Text 64"/>
        <xdr:cNvSpPr txBox="1">
          <a:spLocks noChangeArrowheads="1"/>
        </xdr:cNvSpPr>
      </xdr:nvSpPr>
      <xdr:spPr>
        <a:xfrm>
          <a:off x="200025" y="29098875"/>
          <a:ext cx="575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10</xdr:col>
      <xdr:colOff>0</xdr:colOff>
      <xdr:row>200</xdr:row>
      <xdr:rowOff>0</xdr:rowOff>
    </xdr:to>
    <xdr:sp>
      <xdr:nvSpPr>
        <xdr:cNvPr id="15" name="Text 65"/>
        <xdr:cNvSpPr txBox="1">
          <a:spLocks noChangeArrowheads="1"/>
        </xdr:cNvSpPr>
      </xdr:nvSpPr>
      <xdr:spPr>
        <a:xfrm>
          <a:off x="409575" y="29098875"/>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10</xdr:col>
      <xdr:colOff>0</xdr:colOff>
      <xdr:row>200</xdr:row>
      <xdr:rowOff>0</xdr:rowOff>
    </xdr:to>
    <xdr:sp>
      <xdr:nvSpPr>
        <xdr:cNvPr id="16" name="Text 66"/>
        <xdr:cNvSpPr txBox="1">
          <a:spLocks noChangeArrowheads="1"/>
        </xdr:cNvSpPr>
      </xdr:nvSpPr>
      <xdr:spPr>
        <a:xfrm>
          <a:off x="419100" y="29098875"/>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10</xdr:col>
      <xdr:colOff>0</xdr:colOff>
      <xdr:row>200</xdr:row>
      <xdr:rowOff>0</xdr:rowOff>
    </xdr:to>
    <xdr:sp>
      <xdr:nvSpPr>
        <xdr:cNvPr id="17" name="Text 67"/>
        <xdr:cNvSpPr txBox="1">
          <a:spLocks noChangeArrowheads="1"/>
        </xdr:cNvSpPr>
      </xdr:nvSpPr>
      <xdr:spPr>
        <a:xfrm>
          <a:off x="409575" y="29098875"/>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200</xdr:row>
      <xdr:rowOff>0</xdr:rowOff>
    </xdr:from>
    <xdr:to>
      <xdr:col>12</xdr:col>
      <xdr:colOff>0</xdr:colOff>
      <xdr:row>200</xdr:row>
      <xdr:rowOff>0</xdr:rowOff>
    </xdr:to>
    <xdr:sp>
      <xdr:nvSpPr>
        <xdr:cNvPr id="18" name="Text 71"/>
        <xdr:cNvSpPr txBox="1">
          <a:spLocks noChangeArrowheads="1"/>
        </xdr:cNvSpPr>
      </xdr:nvSpPr>
      <xdr:spPr>
        <a:xfrm>
          <a:off x="200025" y="290988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200</xdr:row>
      <xdr:rowOff>0</xdr:rowOff>
    </xdr:from>
    <xdr:to>
      <xdr:col>11</xdr:col>
      <xdr:colOff>0</xdr:colOff>
      <xdr:row>200</xdr:row>
      <xdr:rowOff>0</xdr:rowOff>
    </xdr:to>
    <xdr:sp>
      <xdr:nvSpPr>
        <xdr:cNvPr id="19" name="Text 64"/>
        <xdr:cNvSpPr txBox="1">
          <a:spLocks noChangeArrowheads="1"/>
        </xdr:cNvSpPr>
      </xdr:nvSpPr>
      <xdr:spPr>
        <a:xfrm>
          <a:off x="295275" y="29098875"/>
          <a:ext cx="6438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200</xdr:row>
      <xdr:rowOff>0</xdr:rowOff>
    </xdr:from>
    <xdr:to>
      <xdr:col>11</xdr:col>
      <xdr:colOff>0</xdr:colOff>
      <xdr:row>200</xdr:row>
      <xdr:rowOff>0</xdr:rowOff>
    </xdr:to>
    <xdr:sp>
      <xdr:nvSpPr>
        <xdr:cNvPr id="20" name="Text 65"/>
        <xdr:cNvSpPr txBox="1">
          <a:spLocks noChangeArrowheads="1"/>
        </xdr:cNvSpPr>
      </xdr:nvSpPr>
      <xdr:spPr>
        <a:xfrm>
          <a:off x="409575" y="290988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200</xdr:row>
      <xdr:rowOff>0</xdr:rowOff>
    </xdr:from>
    <xdr:to>
      <xdr:col>11</xdr:col>
      <xdr:colOff>0</xdr:colOff>
      <xdr:row>200</xdr:row>
      <xdr:rowOff>0</xdr:rowOff>
    </xdr:to>
    <xdr:sp>
      <xdr:nvSpPr>
        <xdr:cNvPr id="21" name="Text 66"/>
        <xdr:cNvSpPr txBox="1">
          <a:spLocks noChangeArrowheads="1"/>
        </xdr:cNvSpPr>
      </xdr:nvSpPr>
      <xdr:spPr>
        <a:xfrm>
          <a:off x="419100" y="29098875"/>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200</xdr:row>
      <xdr:rowOff>0</xdr:rowOff>
    </xdr:from>
    <xdr:to>
      <xdr:col>11</xdr:col>
      <xdr:colOff>0</xdr:colOff>
      <xdr:row>200</xdr:row>
      <xdr:rowOff>0</xdr:rowOff>
    </xdr:to>
    <xdr:sp>
      <xdr:nvSpPr>
        <xdr:cNvPr id="22" name="Text 67"/>
        <xdr:cNvSpPr txBox="1">
          <a:spLocks noChangeArrowheads="1"/>
        </xdr:cNvSpPr>
      </xdr:nvSpPr>
      <xdr:spPr>
        <a:xfrm>
          <a:off x="409575" y="290988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200</xdr:row>
      <xdr:rowOff>0</xdr:rowOff>
    </xdr:from>
    <xdr:to>
      <xdr:col>11</xdr:col>
      <xdr:colOff>0</xdr:colOff>
      <xdr:row>200</xdr:row>
      <xdr:rowOff>0</xdr:rowOff>
    </xdr:to>
    <xdr:sp>
      <xdr:nvSpPr>
        <xdr:cNvPr id="23" name="Text 64"/>
        <xdr:cNvSpPr txBox="1">
          <a:spLocks noChangeArrowheads="1"/>
        </xdr:cNvSpPr>
      </xdr:nvSpPr>
      <xdr:spPr>
        <a:xfrm>
          <a:off x="200025" y="29098875"/>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200</xdr:row>
      <xdr:rowOff>0</xdr:rowOff>
    </xdr:from>
    <xdr:to>
      <xdr:col>11</xdr:col>
      <xdr:colOff>0</xdr:colOff>
      <xdr:row>200</xdr:row>
      <xdr:rowOff>0</xdr:rowOff>
    </xdr:to>
    <xdr:sp>
      <xdr:nvSpPr>
        <xdr:cNvPr id="24" name="Text 65"/>
        <xdr:cNvSpPr txBox="1">
          <a:spLocks noChangeArrowheads="1"/>
        </xdr:cNvSpPr>
      </xdr:nvSpPr>
      <xdr:spPr>
        <a:xfrm>
          <a:off x="409575" y="290988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200</xdr:row>
      <xdr:rowOff>0</xdr:rowOff>
    </xdr:from>
    <xdr:to>
      <xdr:col>11</xdr:col>
      <xdr:colOff>0</xdr:colOff>
      <xdr:row>200</xdr:row>
      <xdr:rowOff>0</xdr:rowOff>
    </xdr:to>
    <xdr:sp>
      <xdr:nvSpPr>
        <xdr:cNvPr id="25" name="Text 66"/>
        <xdr:cNvSpPr txBox="1">
          <a:spLocks noChangeArrowheads="1"/>
        </xdr:cNvSpPr>
      </xdr:nvSpPr>
      <xdr:spPr>
        <a:xfrm>
          <a:off x="419100" y="29098875"/>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200</xdr:row>
      <xdr:rowOff>0</xdr:rowOff>
    </xdr:from>
    <xdr:to>
      <xdr:col>10</xdr:col>
      <xdr:colOff>695325</xdr:colOff>
      <xdr:row>200</xdr:row>
      <xdr:rowOff>0</xdr:rowOff>
    </xdr:to>
    <xdr:sp>
      <xdr:nvSpPr>
        <xdr:cNvPr id="26" name="Text 67"/>
        <xdr:cNvSpPr txBox="1">
          <a:spLocks noChangeArrowheads="1"/>
        </xdr:cNvSpPr>
      </xdr:nvSpPr>
      <xdr:spPr>
        <a:xfrm>
          <a:off x="409575" y="29098875"/>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209550</xdr:colOff>
      <xdr:row>107</xdr:row>
      <xdr:rowOff>0</xdr:rowOff>
    </xdr:from>
    <xdr:to>
      <xdr:col>2</xdr:col>
      <xdr:colOff>552450</xdr:colOff>
      <xdr:row>107</xdr:row>
      <xdr:rowOff>0</xdr:rowOff>
    </xdr:to>
    <xdr:sp>
      <xdr:nvSpPr>
        <xdr:cNvPr id="27" name="TextBox 142"/>
        <xdr:cNvSpPr txBox="1">
          <a:spLocks noChangeArrowheads="1"/>
        </xdr:cNvSpPr>
      </xdr:nvSpPr>
      <xdr:spPr>
        <a:xfrm>
          <a:off x="409575" y="16211550"/>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107</xdr:row>
      <xdr:rowOff>0</xdr:rowOff>
    </xdr:from>
    <xdr:to>
      <xdr:col>3</xdr:col>
      <xdr:colOff>0</xdr:colOff>
      <xdr:row>107</xdr:row>
      <xdr:rowOff>0</xdr:rowOff>
    </xdr:to>
    <xdr:sp>
      <xdr:nvSpPr>
        <xdr:cNvPr id="28" name="TextBox 143"/>
        <xdr:cNvSpPr txBox="1">
          <a:spLocks noChangeArrowheads="1"/>
        </xdr:cNvSpPr>
      </xdr:nvSpPr>
      <xdr:spPr>
        <a:xfrm>
          <a:off x="409575" y="16211550"/>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200</xdr:row>
      <xdr:rowOff>0</xdr:rowOff>
    </xdr:from>
    <xdr:to>
      <xdr:col>11</xdr:col>
      <xdr:colOff>0</xdr:colOff>
      <xdr:row>200</xdr:row>
      <xdr:rowOff>0</xdr:rowOff>
    </xdr:to>
    <xdr:sp>
      <xdr:nvSpPr>
        <xdr:cNvPr id="29" name="TextBox 145"/>
        <xdr:cNvSpPr txBox="1">
          <a:spLocks noChangeArrowheads="1"/>
        </xdr:cNvSpPr>
      </xdr:nvSpPr>
      <xdr:spPr>
        <a:xfrm>
          <a:off x="228600" y="290988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200</xdr:row>
      <xdr:rowOff>0</xdr:rowOff>
    </xdr:from>
    <xdr:to>
      <xdr:col>11</xdr:col>
      <xdr:colOff>0</xdr:colOff>
      <xdr:row>200</xdr:row>
      <xdr:rowOff>0</xdr:rowOff>
    </xdr:to>
    <xdr:sp>
      <xdr:nvSpPr>
        <xdr:cNvPr id="30" name="Text 64"/>
        <xdr:cNvSpPr txBox="1">
          <a:spLocks noChangeArrowheads="1"/>
        </xdr:cNvSpPr>
      </xdr:nvSpPr>
      <xdr:spPr>
        <a:xfrm>
          <a:off x="209550" y="29098875"/>
          <a:ext cx="6524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200</xdr:row>
      <xdr:rowOff>0</xdr:rowOff>
    </xdr:from>
    <xdr:to>
      <xdr:col>11</xdr:col>
      <xdr:colOff>0</xdr:colOff>
      <xdr:row>200</xdr:row>
      <xdr:rowOff>0</xdr:rowOff>
    </xdr:to>
    <xdr:sp>
      <xdr:nvSpPr>
        <xdr:cNvPr id="31" name="Text 65"/>
        <xdr:cNvSpPr txBox="1">
          <a:spLocks noChangeArrowheads="1"/>
        </xdr:cNvSpPr>
      </xdr:nvSpPr>
      <xdr:spPr>
        <a:xfrm>
          <a:off x="409575" y="290988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200</xdr:row>
      <xdr:rowOff>0</xdr:rowOff>
    </xdr:from>
    <xdr:to>
      <xdr:col>11</xdr:col>
      <xdr:colOff>0</xdr:colOff>
      <xdr:row>200</xdr:row>
      <xdr:rowOff>0</xdr:rowOff>
    </xdr:to>
    <xdr:sp>
      <xdr:nvSpPr>
        <xdr:cNvPr id="32" name="Text 66"/>
        <xdr:cNvSpPr txBox="1">
          <a:spLocks noChangeArrowheads="1"/>
        </xdr:cNvSpPr>
      </xdr:nvSpPr>
      <xdr:spPr>
        <a:xfrm>
          <a:off x="419100" y="29098875"/>
          <a:ext cx="6315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200</xdr:row>
      <xdr:rowOff>0</xdr:rowOff>
    </xdr:from>
    <xdr:to>
      <xdr:col>11</xdr:col>
      <xdr:colOff>0</xdr:colOff>
      <xdr:row>200</xdr:row>
      <xdr:rowOff>0</xdr:rowOff>
    </xdr:to>
    <xdr:sp>
      <xdr:nvSpPr>
        <xdr:cNvPr id="33" name="Text 67"/>
        <xdr:cNvSpPr txBox="1">
          <a:spLocks noChangeArrowheads="1"/>
        </xdr:cNvSpPr>
      </xdr:nvSpPr>
      <xdr:spPr>
        <a:xfrm>
          <a:off x="409575" y="29098875"/>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200</xdr:row>
      <xdr:rowOff>0</xdr:rowOff>
    </xdr:from>
    <xdr:to>
      <xdr:col>10</xdr:col>
      <xdr:colOff>781050</xdr:colOff>
      <xdr:row>200</xdr:row>
      <xdr:rowOff>0</xdr:rowOff>
    </xdr:to>
    <xdr:sp>
      <xdr:nvSpPr>
        <xdr:cNvPr id="34" name="TextBox 152"/>
        <xdr:cNvSpPr txBox="1">
          <a:spLocks noChangeArrowheads="1"/>
        </xdr:cNvSpPr>
      </xdr:nvSpPr>
      <xdr:spPr>
        <a:xfrm>
          <a:off x="428625" y="29098875"/>
          <a:ext cx="6305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7</xdr:col>
      <xdr:colOff>180975</xdr:colOff>
      <xdr:row>200</xdr:row>
      <xdr:rowOff>0</xdr:rowOff>
    </xdr:from>
    <xdr:to>
      <xdr:col>9</xdr:col>
      <xdr:colOff>171450</xdr:colOff>
      <xdr:row>200</xdr:row>
      <xdr:rowOff>0</xdr:rowOff>
    </xdr:to>
    <xdr:sp>
      <xdr:nvSpPr>
        <xdr:cNvPr id="35" name="TextBox 199"/>
        <xdr:cNvSpPr txBox="1">
          <a:spLocks noChangeArrowheads="1"/>
        </xdr:cNvSpPr>
      </xdr:nvSpPr>
      <xdr:spPr>
        <a:xfrm>
          <a:off x="4314825" y="29098875"/>
          <a:ext cx="10001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228600</xdr:colOff>
      <xdr:row>200</xdr:row>
      <xdr:rowOff>0</xdr:rowOff>
    </xdr:from>
    <xdr:to>
      <xdr:col>10</xdr:col>
      <xdr:colOff>152400</xdr:colOff>
      <xdr:row>200</xdr:row>
      <xdr:rowOff>0</xdr:rowOff>
    </xdr:to>
    <xdr:sp>
      <xdr:nvSpPr>
        <xdr:cNvPr id="36" name="TextBox 200"/>
        <xdr:cNvSpPr txBox="1">
          <a:spLocks noChangeArrowheads="1"/>
        </xdr:cNvSpPr>
      </xdr:nvSpPr>
      <xdr:spPr>
        <a:xfrm>
          <a:off x="5372100" y="29098875"/>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361950</xdr:colOff>
      <xdr:row>200</xdr:row>
      <xdr:rowOff>0</xdr:rowOff>
    </xdr:from>
    <xdr:to>
      <xdr:col>11</xdr:col>
      <xdr:colOff>19050</xdr:colOff>
      <xdr:row>200</xdr:row>
      <xdr:rowOff>0</xdr:rowOff>
    </xdr:to>
    <xdr:sp>
      <xdr:nvSpPr>
        <xdr:cNvPr id="37" name="TextBox 203"/>
        <xdr:cNvSpPr txBox="1">
          <a:spLocks noChangeArrowheads="1"/>
        </xdr:cNvSpPr>
      </xdr:nvSpPr>
      <xdr:spPr>
        <a:xfrm>
          <a:off x="6315075" y="29098875"/>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7</xdr:col>
      <xdr:colOff>161925</xdr:colOff>
      <xdr:row>200</xdr:row>
      <xdr:rowOff>0</xdr:rowOff>
    </xdr:from>
    <xdr:to>
      <xdr:col>9</xdr:col>
      <xdr:colOff>133350</xdr:colOff>
      <xdr:row>200</xdr:row>
      <xdr:rowOff>0</xdr:rowOff>
    </xdr:to>
    <xdr:sp>
      <xdr:nvSpPr>
        <xdr:cNvPr id="38" name="TextBox 490"/>
        <xdr:cNvSpPr txBox="1">
          <a:spLocks noChangeArrowheads="1"/>
        </xdr:cNvSpPr>
      </xdr:nvSpPr>
      <xdr:spPr>
        <a:xfrm>
          <a:off x="4295775" y="29098875"/>
          <a:ext cx="9810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257175</xdr:colOff>
      <xdr:row>200</xdr:row>
      <xdr:rowOff>0</xdr:rowOff>
    </xdr:from>
    <xdr:to>
      <xdr:col>10</xdr:col>
      <xdr:colOff>85725</xdr:colOff>
      <xdr:row>200</xdr:row>
      <xdr:rowOff>0</xdr:rowOff>
    </xdr:to>
    <xdr:sp>
      <xdr:nvSpPr>
        <xdr:cNvPr id="39" name="TextBox 491"/>
        <xdr:cNvSpPr txBox="1">
          <a:spLocks noChangeArrowheads="1"/>
        </xdr:cNvSpPr>
      </xdr:nvSpPr>
      <xdr:spPr>
        <a:xfrm>
          <a:off x="5400675" y="29098875"/>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342900</xdr:colOff>
      <xdr:row>200</xdr:row>
      <xdr:rowOff>0</xdr:rowOff>
    </xdr:from>
    <xdr:to>
      <xdr:col>10</xdr:col>
      <xdr:colOff>781050</xdr:colOff>
      <xdr:row>200</xdr:row>
      <xdr:rowOff>0</xdr:rowOff>
    </xdr:to>
    <xdr:sp>
      <xdr:nvSpPr>
        <xdr:cNvPr id="40" name="TextBox 492"/>
        <xdr:cNvSpPr txBox="1">
          <a:spLocks noChangeArrowheads="1"/>
        </xdr:cNvSpPr>
      </xdr:nvSpPr>
      <xdr:spPr>
        <a:xfrm>
          <a:off x="6296025" y="29098875"/>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200</xdr:row>
      <xdr:rowOff>0</xdr:rowOff>
    </xdr:from>
    <xdr:to>
      <xdr:col>12</xdr:col>
      <xdr:colOff>0</xdr:colOff>
      <xdr:row>200</xdr:row>
      <xdr:rowOff>0</xdr:rowOff>
    </xdr:to>
    <xdr:sp>
      <xdr:nvSpPr>
        <xdr:cNvPr id="41" name="Text 64"/>
        <xdr:cNvSpPr txBox="1">
          <a:spLocks noChangeArrowheads="1"/>
        </xdr:cNvSpPr>
      </xdr:nvSpPr>
      <xdr:spPr>
        <a:xfrm>
          <a:off x="219075" y="29098875"/>
          <a:ext cx="6696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200</xdr:row>
      <xdr:rowOff>0</xdr:rowOff>
    </xdr:from>
    <xdr:to>
      <xdr:col>11</xdr:col>
      <xdr:colOff>161925</xdr:colOff>
      <xdr:row>200</xdr:row>
      <xdr:rowOff>0</xdr:rowOff>
    </xdr:to>
    <xdr:sp>
      <xdr:nvSpPr>
        <xdr:cNvPr id="42" name="Text 65"/>
        <xdr:cNvSpPr txBox="1">
          <a:spLocks noChangeArrowheads="1"/>
        </xdr:cNvSpPr>
      </xdr:nvSpPr>
      <xdr:spPr>
        <a:xfrm>
          <a:off x="438150" y="29098875"/>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200</xdr:row>
      <xdr:rowOff>0</xdr:rowOff>
    </xdr:from>
    <xdr:to>
      <xdr:col>11</xdr:col>
      <xdr:colOff>171450</xdr:colOff>
      <xdr:row>200</xdr:row>
      <xdr:rowOff>0</xdr:rowOff>
    </xdr:to>
    <xdr:sp>
      <xdr:nvSpPr>
        <xdr:cNvPr id="43" name="Text 66"/>
        <xdr:cNvSpPr txBox="1">
          <a:spLocks noChangeArrowheads="1"/>
        </xdr:cNvSpPr>
      </xdr:nvSpPr>
      <xdr:spPr>
        <a:xfrm>
          <a:off x="428625" y="29098875"/>
          <a:ext cx="6477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200</xdr:row>
      <xdr:rowOff>0</xdr:rowOff>
    </xdr:from>
    <xdr:to>
      <xdr:col>12</xdr:col>
      <xdr:colOff>0</xdr:colOff>
      <xdr:row>200</xdr:row>
      <xdr:rowOff>0</xdr:rowOff>
    </xdr:to>
    <xdr:sp>
      <xdr:nvSpPr>
        <xdr:cNvPr id="44" name="Text 67"/>
        <xdr:cNvSpPr txBox="1">
          <a:spLocks noChangeArrowheads="1"/>
        </xdr:cNvSpPr>
      </xdr:nvSpPr>
      <xdr:spPr>
        <a:xfrm>
          <a:off x="419100" y="29098875"/>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6</xdr:row>
      <xdr:rowOff>19050</xdr:rowOff>
    </xdr:from>
    <xdr:to>
      <xdr:col>11</xdr:col>
      <xdr:colOff>114300</xdr:colOff>
      <xdr:row>7</xdr:row>
      <xdr:rowOff>142875</xdr:rowOff>
    </xdr:to>
    <xdr:sp>
      <xdr:nvSpPr>
        <xdr:cNvPr id="45" name="TextBox 527"/>
        <xdr:cNvSpPr txBox="1">
          <a:spLocks noChangeArrowheads="1"/>
        </xdr:cNvSpPr>
      </xdr:nvSpPr>
      <xdr:spPr>
        <a:xfrm>
          <a:off x="209550" y="990600"/>
          <a:ext cx="66389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19050</xdr:colOff>
      <xdr:row>98</xdr:row>
      <xdr:rowOff>9525</xdr:rowOff>
    </xdr:from>
    <xdr:to>
      <xdr:col>12</xdr:col>
      <xdr:colOff>0</xdr:colOff>
      <xdr:row>100</xdr:row>
      <xdr:rowOff>19050</xdr:rowOff>
    </xdr:to>
    <xdr:sp>
      <xdr:nvSpPr>
        <xdr:cNvPr id="46" name="TextBox 529"/>
        <xdr:cNvSpPr txBox="1">
          <a:spLocks noChangeArrowheads="1"/>
        </xdr:cNvSpPr>
      </xdr:nvSpPr>
      <xdr:spPr>
        <a:xfrm>
          <a:off x="219075" y="14963775"/>
          <a:ext cx="66960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of the audited financial statements for the financial year ended 31 December 2005 was not subject to any qualification.
</a:t>
          </a:r>
        </a:p>
      </xdr:txBody>
    </xdr:sp>
    <xdr:clientData/>
  </xdr:twoCellAnchor>
  <xdr:twoCellAnchor>
    <xdr:from>
      <xdr:col>1</xdr:col>
      <xdr:colOff>19050</xdr:colOff>
      <xdr:row>103</xdr:row>
      <xdr:rowOff>9525</xdr:rowOff>
    </xdr:from>
    <xdr:to>
      <xdr:col>12</xdr:col>
      <xdr:colOff>0</xdr:colOff>
      <xdr:row>107</xdr:row>
      <xdr:rowOff>0</xdr:rowOff>
    </xdr:to>
    <xdr:sp>
      <xdr:nvSpPr>
        <xdr:cNvPr id="47" name="TextBox 530"/>
        <xdr:cNvSpPr txBox="1">
          <a:spLocks noChangeArrowheads="1"/>
        </xdr:cNvSpPr>
      </xdr:nvSpPr>
      <xdr:spPr>
        <a:xfrm>
          <a:off x="219075" y="15678150"/>
          <a:ext cx="6696075" cy="5334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38100</xdr:colOff>
      <xdr:row>128</xdr:row>
      <xdr:rowOff>0</xdr:rowOff>
    </xdr:from>
    <xdr:to>
      <xdr:col>12</xdr:col>
      <xdr:colOff>0</xdr:colOff>
      <xdr:row>130</xdr:row>
      <xdr:rowOff>47625</xdr:rowOff>
    </xdr:to>
    <xdr:sp>
      <xdr:nvSpPr>
        <xdr:cNvPr id="48" name="TextBox 532"/>
        <xdr:cNvSpPr txBox="1">
          <a:spLocks noChangeArrowheads="1"/>
        </xdr:cNvSpPr>
      </xdr:nvSpPr>
      <xdr:spPr>
        <a:xfrm>
          <a:off x="238125" y="18935700"/>
          <a:ext cx="667702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period ended 31 March 2006.</a:t>
          </a:r>
        </a:p>
      </xdr:txBody>
    </xdr:sp>
    <xdr:clientData/>
  </xdr:twoCellAnchor>
  <xdr:twoCellAnchor>
    <xdr:from>
      <xdr:col>1</xdr:col>
      <xdr:colOff>19050</xdr:colOff>
      <xdr:row>141</xdr:row>
      <xdr:rowOff>38100</xdr:rowOff>
    </xdr:from>
    <xdr:to>
      <xdr:col>11</xdr:col>
      <xdr:colOff>142875</xdr:colOff>
      <xdr:row>143</xdr:row>
      <xdr:rowOff>133350</xdr:rowOff>
    </xdr:to>
    <xdr:sp>
      <xdr:nvSpPr>
        <xdr:cNvPr id="49" name="TextBox 533"/>
        <xdr:cNvSpPr txBox="1">
          <a:spLocks noChangeArrowheads="1"/>
        </xdr:cNvSpPr>
      </xdr:nvSpPr>
      <xdr:spPr>
        <a:xfrm>
          <a:off x="219075" y="20945475"/>
          <a:ext cx="6657975" cy="4191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31 March 2006. </a:t>
          </a:r>
        </a:p>
      </xdr:txBody>
    </xdr:sp>
    <xdr:clientData/>
  </xdr:twoCellAnchor>
  <xdr:twoCellAnchor>
    <xdr:from>
      <xdr:col>1</xdr:col>
      <xdr:colOff>19050</xdr:colOff>
      <xdr:row>152</xdr:row>
      <xdr:rowOff>9525</xdr:rowOff>
    </xdr:from>
    <xdr:to>
      <xdr:col>9</xdr:col>
      <xdr:colOff>800100</xdr:colOff>
      <xdr:row>154</xdr:row>
      <xdr:rowOff>0</xdr:rowOff>
    </xdr:to>
    <xdr:sp>
      <xdr:nvSpPr>
        <xdr:cNvPr id="50" name="Text 54"/>
        <xdr:cNvSpPr txBox="1">
          <a:spLocks noChangeArrowheads="1"/>
        </xdr:cNvSpPr>
      </xdr:nvSpPr>
      <xdr:spPr>
        <a:xfrm>
          <a:off x="219075" y="22469475"/>
          <a:ext cx="57245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31 March 2006 is as follows:-</a:t>
          </a:r>
        </a:p>
      </xdr:txBody>
    </xdr:sp>
    <xdr:clientData/>
  </xdr:twoCellAnchor>
  <xdr:twoCellAnchor>
    <xdr:from>
      <xdr:col>1</xdr:col>
      <xdr:colOff>0</xdr:colOff>
      <xdr:row>200</xdr:row>
      <xdr:rowOff>0</xdr:rowOff>
    </xdr:from>
    <xdr:to>
      <xdr:col>10</xdr:col>
      <xdr:colOff>762000</xdr:colOff>
      <xdr:row>200</xdr:row>
      <xdr:rowOff>0</xdr:rowOff>
    </xdr:to>
    <xdr:sp>
      <xdr:nvSpPr>
        <xdr:cNvPr id="51" name="Text 55"/>
        <xdr:cNvSpPr txBox="1">
          <a:spLocks noChangeArrowheads="1"/>
        </xdr:cNvSpPr>
      </xdr:nvSpPr>
      <xdr:spPr>
        <a:xfrm>
          <a:off x="200025" y="2909887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200</xdr:row>
      <xdr:rowOff>0</xdr:rowOff>
    </xdr:from>
    <xdr:to>
      <xdr:col>11</xdr:col>
      <xdr:colOff>161925</xdr:colOff>
      <xdr:row>200</xdr:row>
      <xdr:rowOff>0</xdr:rowOff>
    </xdr:to>
    <xdr:sp>
      <xdr:nvSpPr>
        <xdr:cNvPr id="52" name="TextBox 544"/>
        <xdr:cNvSpPr txBox="1">
          <a:spLocks noChangeArrowheads="1"/>
        </xdr:cNvSpPr>
      </xdr:nvSpPr>
      <xdr:spPr>
        <a:xfrm>
          <a:off x="419100" y="29098875"/>
          <a:ext cx="64770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200</xdr:row>
      <xdr:rowOff>0</xdr:rowOff>
    </xdr:from>
    <xdr:to>
      <xdr:col>11</xdr:col>
      <xdr:colOff>161925</xdr:colOff>
      <xdr:row>200</xdr:row>
      <xdr:rowOff>0</xdr:rowOff>
    </xdr:to>
    <xdr:sp>
      <xdr:nvSpPr>
        <xdr:cNvPr id="53" name="TextBox 545"/>
        <xdr:cNvSpPr txBox="1">
          <a:spLocks noChangeArrowheads="1"/>
        </xdr:cNvSpPr>
      </xdr:nvSpPr>
      <xdr:spPr>
        <a:xfrm>
          <a:off x="419100" y="29098875"/>
          <a:ext cx="64770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editAs="oneCell">
    <xdr:from>
      <xdr:col>9</xdr:col>
      <xdr:colOff>533400</xdr:colOff>
      <xdr:row>0</xdr:row>
      <xdr:rowOff>19050</xdr:rowOff>
    </xdr:from>
    <xdr:to>
      <xdr:col>11</xdr:col>
      <xdr:colOff>133350</xdr:colOff>
      <xdr:row>4</xdr:row>
      <xdr:rowOff>9525</xdr:rowOff>
    </xdr:to>
    <xdr:pic>
      <xdr:nvPicPr>
        <xdr:cNvPr id="54" name="Picture 548"/>
        <xdr:cNvPicPr preferRelativeResize="1">
          <a:picLocks noChangeAspect="1"/>
        </xdr:cNvPicPr>
      </xdr:nvPicPr>
      <xdr:blipFill>
        <a:blip r:embed="rId1"/>
        <a:stretch>
          <a:fillRect/>
        </a:stretch>
      </xdr:blipFill>
      <xdr:spPr>
        <a:xfrm>
          <a:off x="5676900" y="19050"/>
          <a:ext cx="1190625" cy="638175"/>
        </a:xfrm>
        <a:prstGeom prst="rect">
          <a:avLst/>
        </a:prstGeom>
        <a:noFill/>
        <a:ln w="9525" cmpd="sng">
          <a:noFill/>
        </a:ln>
      </xdr:spPr>
    </xdr:pic>
    <xdr:clientData/>
  </xdr:twoCellAnchor>
  <xdr:twoCellAnchor>
    <xdr:from>
      <xdr:col>1</xdr:col>
      <xdr:colOff>19050</xdr:colOff>
      <xdr:row>200</xdr:row>
      <xdr:rowOff>0</xdr:rowOff>
    </xdr:from>
    <xdr:to>
      <xdr:col>12</xdr:col>
      <xdr:colOff>0</xdr:colOff>
      <xdr:row>200</xdr:row>
      <xdr:rowOff>0</xdr:rowOff>
    </xdr:to>
    <xdr:sp>
      <xdr:nvSpPr>
        <xdr:cNvPr id="55" name="Text 55"/>
        <xdr:cNvSpPr txBox="1">
          <a:spLocks noChangeArrowheads="1"/>
        </xdr:cNvSpPr>
      </xdr:nvSpPr>
      <xdr:spPr>
        <a:xfrm>
          <a:off x="219075" y="290988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0</xdr:colOff>
      <xdr:row>200</xdr:row>
      <xdr:rowOff>0</xdr:rowOff>
    </xdr:to>
    <xdr:sp>
      <xdr:nvSpPr>
        <xdr:cNvPr id="56" name="Text 55"/>
        <xdr:cNvSpPr txBox="1">
          <a:spLocks noChangeArrowheads="1"/>
        </xdr:cNvSpPr>
      </xdr:nvSpPr>
      <xdr:spPr>
        <a:xfrm>
          <a:off x="219075" y="2909887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9525</xdr:colOff>
      <xdr:row>200</xdr:row>
      <xdr:rowOff>0</xdr:rowOff>
    </xdr:to>
    <xdr:sp>
      <xdr:nvSpPr>
        <xdr:cNvPr id="57" name="TextBox 561"/>
        <xdr:cNvSpPr txBox="1">
          <a:spLocks noChangeArrowheads="1"/>
        </xdr:cNvSpPr>
      </xdr:nvSpPr>
      <xdr:spPr>
        <a:xfrm>
          <a:off x="219075" y="29098875"/>
          <a:ext cx="670560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133</xdr:row>
      <xdr:rowOff>38100</xdr:rowOff>
    </xdr:from>
    <xdr:to>
      <xdr:col>11</xdr:col>
      <xdr:colOff>161925</xdr:colOff>
      <xdr:row>138</xdr:row>
      <xdr:rowOff>114300</xdr:rowOff>
    </xdr:to>
    <xdr:sp>
      <xdr:nvSpPr>
        <xdr:cNvPr id="58" name="TextBox 564"/>
        <xdr:cNvSpPr txBox="1">
          <a:spLocks noChangeArrowheads="1"/>
        </xdr:cNvSpPr>
      </xdr:nvSpPr>
      <xdr:spPr>
        <a:xfrm>
          <a:off x="209550" y="19688175"/>
          <a:ext cx="6686550" cy="8667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financial period ended 31 March 2006, the Company repurchased further 1,952,900 of its own ordinary shares from the open market for a total cash consideration of RM864,000 including transaction cost and this was financed by internally generated funds. The average price paid for the shares repurchased was RM0.44 per share. These shares repurchased are held as treasury shares as at 31 March 2006 in accordance with Section 67A of the Companies Act, 1965 and are stated as cost. 
</a:t>
          </a:r>
        </a:p>
      </xdr:txBody>
    </xdr:sp>
    <xdr:clientData/>
  </xdr:twoCellAnchor>
  <xdr:twoCellAnchor>
    <xdr:from>
      <xdr:col>1</xdr:col>
      <xdr:colOff>19050</xdr:colOff>
      <xdr:row>147</xdr:row>
      <xdr:rowOff>38100</xdr:rowOff>
    </xdr:from>
    <xdr:to>
      <xdr:col>9</xdr:col>
      <xdr:colOff>733425</xdr:colOff>
      <xdr:row>148</xdr:row>
      <xdr:rowOff>47625</xdr:rowOff>
    </xdr:to>
    <xdr:sp>
      <xdr:nvSpPr>
        <xdr:cNvPr id="59" name="TextBox 568"/>
        <xdr:cNvSpPr txBox="1">
          <a:spLocks noChangeArrowheads="1"/>
        </xdr:cNvSpPr>
      </xdr:nvSpPr>
      <xdr:spPr>
        <a:xfrm>
          <a:off x="219075" y="21917025"/>
          <a:ext cx="5657850"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31 March 2006.
</a:t>
          </a:r>
        </a:p>
      </xdr:txBody>
    </xdr:sp>
    <xdr:clientData/>
  </xdr:twoCellAnchor>
  <xdr:twoCellAnchor>
    <xdr:from>
      <xdr:col>1</xdr:col>
      <xdr:colOff>0</xdr:colOff>
      <xdr:row>186</xdr:row>
      <xdr:rowOff>0</xdr:rowOff>
    </xdr:from>
    <xdr:to>
      <xdr:col>10</xdr:col>
      <xdr:colOff>762000</xdr:colOff>
      <xdr:row>186</xdr:row>
      <xdr:rowOff>0</xdr:rowOff>
    </xdr:to>
    <xdr:sp>
      <xdr:nvSpPr>
        <xdr:cNvPr id="60" name="Text 55"/>
        <xdr:cNvSpPr txBox="1">
          <a:spLocks noChangeArrowheads="1"/>
        </xdr:cNvSpPr>
      </xdr:nvSpPr>
      <xdr:spPr>
        <a:xfrm>
          <a:off x="200025" y="2744152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186</xdr:row>
      <xdr:rowOff>0</xdr:rowOff>
    </xdr:from>
    <xdr:to>
      <xdr:col>12</xdr:col>
      <xdr:colOff>0</xdr:colOff>
      <xdr:row>186</xdr:row>
      <xdr:rowOff>0</xdr:rowOff>
    </xdr:to>
    <xdr:sp>
      <xdr:nvSpPr>
        <xdr:cNvPr id="61" name="Text 55"/>
        <xdr:cNvSpPr txBox="1">
          <a:spLocks noChangeArrowheads="1"/>
        </xdr:cNvSpPr>
      </xdr:nvSpPr>
      <xdr:spPr>
        <a:xfrm>
          <a:off x="219075" y="27441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186</xdr:row>
      <xdr:rowOff>0</xdr:rowOff>
    </xdr:from>
    <xdr:to>
      <xdr:col>12</xdr:col>
      <xdr:colOff>0</xdr:colOff>
      <xdr:row>186</xdr:row>
      <xdr:rowOff>0</xdr:rowOff>
    </xdr:to>
    <xdr:sp>
      <xdr:nvSpPr>
        <xdr:cNvPr id="62" name="Text 55"/>
        <xdr:cNvSpPr txBox="1">
          <a:spLocks noChangeArrowheads="1"/>
        </xdr:cNvSpPr>
      </xdr:nvSpPr>
      <xdr:spPr>
        <a:xfrm>
          <a:off x="219075" y="27441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186</xdr:row>
      <xdr:rowOff>0</xdr:rowOff>
    </xdr:from>
    <xdr:to>
      <xdr:col>12</xdr:col>
      <xdr:colOff>9525</xdr:colOff>
      <xdr:row>186</xdr:row>
      <xdr:rowOff>0</xdr:rowOff>
    </xdr:to>
    <xdr:sp>
      <xdr:nvSpPr>
        <xdr:cNvPr id="63" name="TextBox 577"/>
        <xdr:cNvSpPr txBox="1">
          <a:spLocks noChangeArrowheads="1"/>
        </xdr:cNvSpPr>
      </xdr:nvSpPr>
      <xdr:spPr>
        <a:xfrm>
          <a:off x="219075" y="27441525"/>
          <a:ext cx="670560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170</xdr:row>
      <xdr:rowOff>114300</xdr:rowOff>
    </xdr:from>
    <xdr:to>
      <xdr:col>11</xdr:col>
      <xdr:colOff>171450</xdr:colOff>
      <xdr:row>173</xdr:row>
      <xdr:rowOff>0</xdr:rowOff>
    </xdr:to>
    <xdr:sp>
      <xdr:nvSpPr>
        <xdr:cNvPr id="64" name="TextBox 587"/>
        <xdr:cNvSpPr txBox="1">
          <a:spLocks noChangeArrowheads="1"/>
        </xdr:cNvSpPr>
      </xdr:nvSpPr>
      <xdr:spPr>
        <a:xfrm>
          <a:off x="219075" y="25088850"/>
          <a:ext cx="6686550" cy="3714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19050</xdr:colOff>
      <xdr:row>176</xdr:row>
      <xdr:rowOff>19050</xdr:rowOff>
    </xdr:from>
    <xdr:to>
      <xdr:col>11</xdr:col>
      <xdr:colOff>171450</xdr:colOff>
      <xdr:row>178</xdr:row>
      <xdr:rowOff>28575</xdr:rowOff>
    </xdr:to>
    <xdr:sp>
      <xdr:nvSpPr>
        <xdr:cNvPr id="65" name="TextBox 588"/>
        <xdr:cNvSpPr txBox="1">
          <a:spLocks noChangeArrowheads="1"/>
        </xdr:cNvSpPr>
      </xdr:nvSpPr>
      <xdr:spPr>
        <a:xfrm>
          <a:off x="219075" y="25908000"/>
          <a:ext cx="66865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31 March 2006 that have not been reflected in the financial statements for the said period as at the date of this report.</a:t>
          </a:r>
        </a:p>
      </xdr:txBody>
    </xdr:sp>
    <xdr:clientData/>
  </xdr:twoCellAnchor>
  <xdr:twoCellAnchor>
    <xdr:from>
      <xdr:col>1</xdr:col>
      <xdr:colOff>0</xdr:colOff>
      <xdr:row>186</xdr:row>
      <xdr:rowOff>0</xdr:rowOff>
    </xdr:from>
    <xdr:to>
      <xdr:col>10</xdr:col>
      <xdr:colOff>762000</xdr:colOff>
      <xdr:row>186</xdr:row>
      <xdr:rowOff>0</xdr:rowOff>
    </xdr:to>
    <xdr:sp>
      <xdr:nvSpPr>
        <xdr:cNvPr id="66" name="Text 55"/>
        <xdr:cNvSpPr txBox="1">
          <a:spLocks noChangeArrowheads="1"/>
        </xdr:cNvSpPr>
      </xdr:nvSpPr>
      <xdr:spPr>
        <a:xfrm>
          <a:off x="200025" y="2744152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192</xdr:row>
      <xdr:rowOff>114300</xdr:rowOff>
    </xdr:from>
    <xdr:ext cx="6591300" cy="219075"/>
    <xdr:sp>
      <xdr:nvSpPr>
        <xdr:cNvPr id="67" name="Text 11"/>
        <xdr:cNvSpPr txBox="1">
          <a:spLocks noChangeArrowheads="1"/>
        </xdr:cNvSpPr>
      </xdr:nvSpPr>
      <xdr:spPr>
        <a:xfrm>
          <a:off x="219075" y="28260675"/>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197</xdr:row>
      <xdr:rowOff>114300</xdr:rowOff>
    </xdr:from>
    <xdr:to>
      <xdr:col>11</xdr:col>
      <xdr:colOff>171450</xdr:colOff>
      <xdr:row>199</xdr:row>
      <xdr:rowOff>47625</xdr:rowOff>
    </xdr:to>
    <xdr:sp>
      <xdr:nvSpPr>
        <xdr:cNvPr id="68" name="TextBox 591"/>
        <xdr:cNvSpPr txBox="1">
          <a:spLocks noChangeArrowheads="1"/>
        </xdr:cNvSpPr>
      </xdr:nvSpPr>
      <xdr:spPr>
        <a:xfrm>
          <a:off x="228600" y="28794075"/>
          <a:ext cx="6677025"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186</xdr:row>
      <xdr:rowOff>0</xdr:rowOff>
    </xdr:from>
    <xdr:to>
      <xdr:col>12</xdr:col>
      <xdr:colOff>0</xdr:colOff>
      <xdr:row>186</xdr:row>
      <xdr:rowOff>0</xdr:rowOff>
    </xdr:to>
    <xdr:sp>
      <xdr:nvSpPr>
        <xdr:cNvPr id="69" name="Text 55"/>
        <xdr:cNvSpPr txBox="1">
          <a:spLocks noChangeArrowheads="1"/>
        </xdr:cNvSpPr>
      </xdr:nvSpPr>
      <xdr:spPr>
        <a:xfrm>
          <a:off x="219075" y="27441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186</xdr:row>
      <xdr:rowOff>0</xdr:rowOff>
    </xdr:from>
    <xdr:to>
      <xdr:col>12</xdr:col>
      <xdr:colOff>0</xdr:colOff>
      <xdr:row>186</xdr:row>
      <xdr:rowOff>0</xdr:rowOff>
    </xdr:to>
    <xdr:sp>
      <xdr:nvSpPr>
        <xdr:cNvPr id="70" name="Text 55"/>
        <xdr:cNvSpPr txBox="1">
          <a:spLocks noChangeArrowheads="1"/>
        </xdr:cNvSpPr>
      </xdr:nvSpPr>
      <xdr:spPr>
        <a:xfrm>
          <a:off x="219075" y="274415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186</xdr:row>
      <xdr:rowOff>0</xdr:rowOff>
    </xdr:from>
    <xdr:to>
      <xdr:col>12</xdr:col>
      <xdr:colOff>9525</xdr:colOff>
      <xdr:row>186</xdr:row>
      <xdr:rowOff>0</xdr:rowOff>
    </xdr:to>
    <xdr:sp>
      <xdr:nvSpPr>
        <xdr:cNvPr id="71" name="TextBox 595"/>
        <xdr:cNvSpPr txBox="1">
          <a:spLocks noChangeArrowheads="1"/>
        </xdr:cNvSpPr>
      </xdr:nvSpPr>
      <xdr:spPr>
        <a:xfrm>
          <a:off x="219075" y="27441525"/>
          <a:ext cx="670560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186</xdr:row>
      <xdr:rowOff>57150</xdr:rowOff>
    </xdr:from>
    <xdr:to>
      <xdr:col>12</xdr:col>
      <xdr:colOff>19050</xdr:colOff>
      <xdr:row>189</xdr:row>
      <xdr:rowOff>47625</xdr:rowOff>
    </xdr:to>
    <xdr:sp>
      <xdr:nvSpPr>
        <xdr:cNvPr id="72" name="TextBox 599"/>
        <xdr:cNvSpPr txBox="1">
          <a:spLocks noChangeArrowheads="1"/>
        </xdr:cNvSpPr>
      </xdr:nvSpPr>
      <xdr:spPr>
        <a:xfrm>
          <a:off x="219075" y="27498675"/>
          <a:ext cx="6715125"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Other than the above, there were no changes in the composition of the Group during the financial period ended 31 March 2006.</a:t>
          </a:r>
        </a:p>
      </xdr:txBody>
    </xdr:sp>
    <xdr:clientData/>
  </xdr:twoCellAnchor>
  <xdr:twoCellAnchor>
    <xdr:from>
      <xdr:col>1</xdr:col>
      <xdr:colOff>28575</xdr:colOff>
      <xdr:row>139</xdr:row>
      <xdr:rowOff>57150</xdr:rowOff>
    </xdr:from>
    <xdr:to>
      <xdr:col>9</xdr:col>
      <xdr:colOff>742950</xdr:colOff>
      <xdr:row>140</xdr:row>
      <xdr:rowOff>76200</xdr:rowOff>
    </xdr:to>
    <xdr:sp>
      <xdr:nvSpPr>
        <xdr:cNvPr id="73" name="TextBox 600"/>
        <xdr:cNvSpPr txBox="1">
          <a:spLocks noChangeArrowheads="1"/>
        </xdr:cNvSpPr>
      </xdr:nvSpPr>
      <xdr:spPr>
        <a:xfrm>
          <a:off x="228600" y="20650200"/>
          <a:ext cx="5657850"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31 March 2006, the number of treasury shares held is 57,461,400 ordinary shares.
</a:t>
          </a:r>
        </a:p>
      </xdr:txBody>
    </xdr:sp>
    <xdr:clientData/>
  </xdr:twoCellAnchor>
  <xdr:oneCellAnchor>
    <xdr:from>
      <xdr:col>3</xdr:col>
      <xdr:colOff>0</xdr:colOff>
      <xdr:row>126</xdr:row>
      <xdr:rowOff>0</xdr:rowOff>
    </xdr:from>
    <xdr:ext cx="76200" cy="200025"/>
    <xdr:sp>
      <xdr:nvSpPr>
        <xdr:cNvPr id="74" name="Text 9"/>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126</xdr:row>
      <xdr:rowOff>0</xdr:rowOff>
    </xdr:from>
    <xdr:ext cx="76200" cy="200025"/>
    <xdr:sp>
      <xdr:nvSpPr>
        <xdr:cNvPr id="75" name="Text 7"/>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126</xdr:row>
      <xdr:rowOff>0</xdr:rowOff>
    </xdr:from>
    <xdr:ext cx="76200" cy="200025"/>
    <xdr:sp>
      <xdr:nvSpPr>
        <xdr:cNvPr id="76" name="Text 9"/>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126</xdr:row>
      <xdr:rowOff>0</xdr:rowOff>
    </xdr:from>
    <xdr:ext cx="76200" cy="200025"/>
    <xdr:sp>
      <xdr:nvSpPr>
        <xdr:cNvPr id="77" name="Text 7"/>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209550</xdr:colOff>
      <xdr:row>111</xdr:row>
      <xdr:rowOff>0</xdr:rowOff>
    </xdr:from>
    <xdr:to>
      <xdr:col>2</xdr:col>
      <xdr:colOff>552450</xdr:colOff>
      <xdr:row>111</xdr:row>
      <xdr:rowOff>0</xdr:rowOff>
    </xdr:to>
    <xdr:sp>
      <xdr:nvSpPr>
        <xdr:cNvPr id="78" name="TextBox 605"/>
        <xdr:cNvSpPr txBox="1">
          <a:spLocks noChangeArrowheads="1"/>
        </xdr:cNvSpPr>
      </xdr:nvSpPr>
      <xdr:spPr>
        <a:xfrm>
          <a:off x="409575" y="16573500"/>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111</xdr:row>
      <xdr:rowOff>0</xdr:rowOff>
    </xdr:from>
    <xdr:to>
      <xdr:col>3</xdr:col>
      <xdr:colOff>0</xdr:colOff>
      <xdr:row>111</xdr:row>
      <xdr:rowOff>0</xdr:rowOff>
    </xdr:to>
    <xdr:sp>
      <xdr:nvSpPr>
        <xdr:cNvPr id="79" name="TextBox 606"/>
        <xdr:cNvSpPr txBox="1">
          <a:spLocks noChangeArrowheads="1"/>
        </xdr:cNvSpPr>
      </xdr:nvSpPr>
      <xdr:spPr>
        <a:xfrm>
          <a:off x="409575" y="16573500"/>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112</xdr:row>
      <xdr:rowOff>9525</xdr:rowOff>
    </xdr:from>
    <xdr:to>
      <xdr:col>12</xdr:col>
      <xdr:colOff>0</xdr:colOff>
      <xdr:row>114</xdr:row>
      <xdr:rowOff>57150</xdr:rowOff>
    </xdr:to>
    <xdr:sp>
      <xdr:nvSpPr>
        <xdr:cNvPr id="80" name="TextBox 607"/>
        <xdr:cNvSpPr txBox="1">
          <a:spLocks noChangeArrowheads="1"/>
        </xdr:cNvSpPr>
      </xdr:nvSpPr>
      <xdr:spPr>
        <a:xfrm>
          <a:off x="228600" y="16668750"/>
          <a:ext cx="66865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for the financial period ended 31 March 2006, other than as follows:-</a:t>
          </a:r>
        </a:p>
      </xdr:txBody>
    </xdr:sp>
    <xdr:clientData/>
  </xdr:twoCellAnchor>
  <xdr:oneCellAnchor>
    <xdr:from>
      <xdr:col>3</xdr:col>
      <xdr:colOff>0</xdr:colOff>
      <xdr:row>126</xdr:row>
      <xdr:rowOff>0</xdr:rowOff>
    </xdr:from>
    <xdr:ext cx="76200" cy="200025"/>
    <xdr:sp>
      <xdr:nvSpPr>
        <xdr:cNvPr id="81" name="Text 9"/>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126</xdr:row>
      <xdr:rowOff>0</xdr:rowOff>
    </xdr:from>
    <xdr:ext cx="76200" cy="200025"/>
    <xdr:sp>
      <xdr:nvSpPr>
        <xdr:cNvPr id="82" name="Text 7"/>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126</xdr:row>
      <xdr:rowOff>0</xdr:rowOff>
    </xdr:from>
    <xdr:ext cx="76200" cy="200025"/>
    <xdr:sp>
      <xdr:nvSpPr>
        <xdr:cNvPr id="83" name="Text 9"/>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126</xdr:row>
      <xdr:rowOff>0</xdr:rowOff>
    </xdr:from>
    <xdr:ext cx="76200" cy="200025"/>
    <xdr:sp>
      <xdr:nvSpPr>
        <xdr:cNvPr id="84" name="Text 7"/>
        <xdr:cNvSpPr txBox="1">
          <a:spLocks noChangeArrowheads="1"/>
        </xdr:cNvSpPr>
      </xdr:nvSpPr>
      <xdr:spPr>
        <a:xfrm>
          <a:off x="962025" y="18688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361950</xdr:colOff>
      <xdr:row>200</xdr:row>
      <xdr:rowOff>0</xdr:rowOff>
    </xdr:from>
    <xdr:to>
      <xdr:col>8</xdr:col>
      <xdr:colOff>19050</xdr:colOff>
      <xdr:row>200</xdr:row>
      <xdr:rowOff>0</xdr:rowOff>
    </xdr:to>
    <xdr:sp>
      <xdr:nvSpPr>
        <xdr:cNvPr id="85" name="TextBox 613"/>
        <xdr:cNvSpPr txBox="1">
          <a:spLocks noChangeArrowheads="1"/>
        </xdr:cNvSpPr>
      </xdr:nvSpPr>
      <xdr:spPr>
        <a:xfrm>
          <a:off x="4495800" y="29098875"/>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18</xdr:row>
      <xdr:rowOff>0</xdr:rowOff>
    </xdr:from>
    <xdr:to>
      <xdr:col>12</xdr:col>
      <xdr:colOff>0</xdr:colOff>
      <xdr:row>21</xdr:row>
      <xdr:rowOff>114300</xdr:rowOff>
    </xdr:to>
    <xdr:sp>
      <xdr:nvSpPr>
        <xdr:cNvPr id="86" name="Text 1"/>
        <xdr:cNvSpPr txBox="1">
          <a:spLocks noChangeArrowheads="1"/>
        </xdr:cNvSpPr>
      </xdr:nvSpPr>
      <xdr:spPr>
        <a:xfrm>
          <a:off x="219075" y="2562225"/>
          <a:ext cx="669607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a:t>
          </a:r>
        </a:p>
      </xdr:txBody>
    </xdr:sp>
    <xdr:clientData/>
  </xdr:twoCellAnchor>
  <xdr:twoCellAnchor>
    <xdr:from>
      <xdr:col>1</xdr:col>
      <xdr:colOff>19050</xdr:colOff>
      <xdr:row>40</xdr:row>
      <xdr:rowOff>0</xdr:rowOff>
    </xdr:from>
    <xdr:to>
      <xdr:col>12</xdr:col>
      <xdr:colOff>0</xdr:colOff>
      <xdr:row>42</xdr:row>
      <xdr:rowOff>47625</xdr:rowOff>
    </xdr:to>
    <xdr:sp>
      <xdr:nvSpPr>
        <xdr:cNvPr id="87" name="Text 1"/>
        <xdr:cNvSpPr txBox="1">
          <a:spLocks noChangeArrowheads="1"/>
        </xdr:cNvSpPr>
      </xdr:nvSpPr>
      <xdr:spPr>
        <a:xfrm>
          <a:off x="219075" y="6124575"/>
          <a:ext cx="66960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has not resulted in any material adjustments to the financial statements of the Group except for the following:-</a:t>
          </a:r>
        </a:p>
      </xdr:txBody>
    </xdr:sp>
    <xdr:clientData/>
  </xdr:twoCellAnchor>
  <xdr:twoCellAnchor>
    <xdr:from>
      <xdr:col>1</xdr:col>
      <xdr:colOff>19050</xdr:colOff>
      <xdr:row>59</xdr:row>
      <xdr:rowOff>0</xdr:rowOff>
    </xdr:from>
    <xdr:to>
      <xdr:col>12</xdr:col>
      <xdr:colOff>0</xdr:colOff>
      <xdr:row>70</xdr:row>
      <xdr:rowOff>133350</xdr:rowOff>
    </xdr:to>
    <xdr:sp>
      <xdr:nvSpPr>
        <xdr:cNvPr id="88" name="Text 1"/>
        <xdr:cNvSpPr txBox="1">
          <a:spLocks noChangeArrowheads="1"/>
        </xdr:cNvSpPr>
      </xdr:nvSpPr>
      <xdr:spPr>
        <a:xfrm>
          <a:off x="219075" y="9163050"/>
          <a:ext cx="6696075" cy="1914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101: Presentation of Financial Statements
The adoption of the revised FRS 101 has changed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1</xdr:col>
      <xdr:colOff>19050</xdr:colOff>
      <xdr:row>181</xdr:row>
      <xdr:rowOff>19050</xdr:rowOff>
    </xdr:from>
    <xdr:to>
      <xdr:col>11</xdr:col>
      <xdr:colOff>171450</xdr:colOff>
      <xdr:row>185</xdr:row>
      <xdr:rowOff>133350</xdr:rowOff>
    </xdr:to>
    <xdr:sp>
      <xdr:nvSpPr>
        <xdr:cNvPr id="89" name="TextBox 620"/>
        <xdr:cNvSpPr txBox="1">
          <a:spLocks noChangeArrowheads="1"/>
        </xdr:cNvSpPr>
      </xdr:nvSpPr>
      <xdr:spPr>
        <a:xfrm>
          <a:off x="219075" y="26717625"/>
          <a:ext cx="6686550" cy="6953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mentioned in Note 8 of the Notes per Bursa Securities Listing Requirements, Network Foods International Ltd ("NFIL"), a subsidiary of the Group, had been privatised by way of a scheme of arrangement under Section 210 of the Companies Act, Chapter 50 of Singapore (the "Scheme"). The Scheme was completed on 24 April 2006 and NFIL is now a wholly-owned subsidiary of the Group.     </a:t>
          </a:r>
        </a:p>
      </xdr:txBody>
    </xdr:sp>
    <xdr:clientData/>
  </xdr:twoCellAnchor>
  <xdr:twoCellAnchor>
    <xdr:from>
      <xdr:col>1</xdr:col>
      <xdr:colOff>19050</xdr:colOff>
      <xdr:row>43</xdr:row>
      <xdr:rowOff>0</xdr:rowOff>
    </xdr:from>
    <xdr:to>
      <xdr:col>12</xdr:col>
      <xdr:colOff>0</xdr:colOff>
      <xdr:row>49</xdr:row>
      <xdr:rowOff>76200</xdr:rowOff>
    </xdr:to>
    <xdr:sp>
      <xdr:nvSpPr>
        <xdr:cNvPr id="90" name="Text 1"/>
        <xdr:cNvSpPr txBox="1">
          <a:spLocks noChangeArrowheads="1"/>
        </xdr:cNvSpPr>
      </xdr:nvSpPr>
      <xdr:spPr>
        <a:xfrm>
          <a:off x="219075" y="6572250"/>
          <a:ext cx="6696075"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3: Business Combinations
FRS 3 requires goodwill acquired in a business combination to be measured at cost and is tested annually for impairment. Further, in accordance with the transitional provision of FRS 3, the negative goodwill in an associate was derecognised and the Group has taken up the share of associate's effects of adopting FRS 3 of RM17,752,000. This was adjusted to opening accumulated losses. </a:t>
          </a:r>
        </a:p>
      </xdr:txBody>
    </xdr:sp>
    <xdr:clientData/>
  </xdr:twoCellAnchor>
  <xdr:twoCellAnchor>
    <xdr:from>
      <xdr:col>1</xdr:col>
      <xdr:colOff>19050</xdr:colOff>
      <xdr:row>50</xdr:row>
      <xdr:rowOff>0</xdr:rowOff>
    </xdr:from>
    <xdr:to>
      <xdr:col>12</xdr:col>
      <xdr:colOff>0</xdr:colOff>
      <xdr:row>59</xdr:row>
      <xdr:rowOff>0</xdr:rowOff>
    </xdr:to>
    <xdr:sp>
      <xdr:nvSpPr>
        <xdr:cNvPr id="91" name="Text 1"/>
        <xdr:cNvSpPr txBox="1">
          <a:spLocks noChangeArrowheads="1"/>
        </xdr:cNvSpPr>
      </xdr:nvSpPr>
      <xdr:spPr>
        <a:xfrm>
          <a:off x="219075" y="7705725"/>
          <a:ext cx="6696075" cy="1457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5: Non-current Assets Held For Sale and Discontinued Operations
With the adoption of FRS 5 and in conjunction with the rationalisation exercise undertaken by an associate, the associate has classified certain assets as assets held for sale. These assets that are classified as held for sale are measured in accordance with FRS 5. The results of this change in accounting policy by the associate is that an asset held for sale is recognised by the associate at the lower of carrying amount and fair value less costs to sell and has been disclosed as such on the face of its balance sheet. The associate has applied FRS 5 retrospectively. The Group has taken up the share of associate's prior year adjustments arising from effects of adopting FRS 5. </a:t>
          </a:r>
        </a:p>
      </xdr:txBody>
    </xdr:sp>
    <xdr:clientData/>
  </xdr:twoCellAnchor>
  <xdr:twoCellAnchor>
    <xdr:from>
      <xdr:col>1</xdr:col>
      <xdr:colOff>19050</xdr:colOff>
      <xdr:row>72</xdr:row>
      <xdr:rowOff>0</xdr:rowOff>
    </xdr:from>
    <xdr:to>
      <xdr:col>12</xdr:col>
      <xdr:colOff>0</xdr:colOff>
      <xdr:row>73</xdr:row>
      <xdr:rowOff>66675</xdr:rowOff>
    </xdr:to>
    <xdr:sp>
      <xdr:nvSpPr>
        <xdr:cNvPr id="92" name="Text 1"/>
        <xdr:cNvSpPr txBox="1">
          <a:spLocks noChangeArrowheads="1"/>
        </xdr:cNvSpPr>
      </xdr:nvSpPr>
      <xdr:spPr>
        <a:xfrm>
          <a:off x="219075" y="11268075"/>
          <a:ext cx="66960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comparative amounts has been restated due to adoption of new and revised FRSs:-</a:t>
          </a:r>
        </a:p>
      </xdr:txBody>
    </xdr:sp>
    <xdr:clientData/>
  </xdr:twoCellAnchor>
  <xdr:twoCellAnchor>
    <xdr:from>
      <xdr:col>7</xdr:col>
      <xdr:colOff>285750</xdr:colOff>
      <xdr:row>75</xdr:row>
      <xdr:rowOff>0</xdr:rowOff>
    </xdr:from>
    <xdr:to>
      <xdr:col>10</xdr:col>
      <xdr:colOff>104775</xdr:colOff>
      <xdr:row>75</xdr:row>
      <xdr:rowOff>0</xdr:rowOff>
    </xdr:to>
    <xdr:sp>
      <xdr:nvSpPr>
        <xdr:cNvPr id="93" name="Line 625"/>
        <xdr:cNvSpPr>
          <a:spLocks/>
        </xdr:cNvSpPr>
      </xdr:nvSpPr>
      <xdr:spPr>
        <a:xfrm>
          <a:off x="4419600" y="11753850"/>
          <a:ext cx="1638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38</xdr:row>
      <xdr:rowOff>0</xdr:rowOff>
    </xdr:from>
    <xdr:ext cx="76200" cy="200025"/>
    <xdr:sp>
      <xdr:nvSpPr>
        <xdr:cNvPr id="1" name="Text 9"/>
        <xdr:cNvSpPr txBox="1">
          <a:spLocks noChangeArrowheads="1"/>
        </xdr:cNvSpPr>
      </xdr:nvSpPr>
      <xdr:spPr>
        <a:xfrm>
          <a:off x="4638675" y="543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38</xdr:row>
      <xdr:rowOff>0</xdr:rowOff>
    </xdr:from>
    <xdr:ext cx="76200" cy="200025"/>
    <xdr:sp>
      <xdr:nvSpPr>
        <xdr:cNvPr id="2" name="Text 7"/>
        <xdr:cNvSpPr txBox="1">
          <a:spLocks noChangeArrowheads="1"/>
        </xdr:cNvSpPr>
      </xdr:nvSpPr>
      <xdr:spPr>
        <a:xfrm>
          <a:off x="4638675" y="543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65357</xdr:row>
      <xdr:rowOff>161925</xdr:rowOff>
    </xdr:from>
    <xdr:ext cx="0" cy="0"/>
    <xdr:sp>
      <xdr:nvSpPr>
        <xdr:cNvPr id="3"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174</xdr:row>
      <xdr:rowOff>0</xdr:rowOff>
    </xdr:from>
    <xdr:to>
      <xdr:col>7</xdr:col>
      <xdr:colOff>0</xdr:colOff>
      <xdr:row>174</xdr:row>
      <xdr:rowOff>0</xdr:rowOff>
    </xdr:to>
    <xdr:sp>
      <xdr:nvSpPr>
        <xdr:cNvPr id="4" name="Text 64"/>
        <xdr:cNvSpPr txBox="1">
          <a:spLocks noChangeArrowheads="1"/>
        </xdr:cNvSpPr>
      </xdr:nvSpPr>
      <xdr:spPr>
        <a:xfrm>
          <a:off x="219075" y="250317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174</xdr:row>
      <xdr:rowOff>0</xdr:rowOff>
    </xdr:from>
    <xdr:to>
      <xdr:col>7</xdr:col>
      <xdr:colOff>0</xdr:colOff>
      <xdr:row>174</xdr:row>
      <xdr:rowOff>0</xdr:rowOff>
    </xdr:to>
    <xdr:sp>
      <xdr:nvSpPr>
        <xdr:cNvPr id="5" name="Text 65"/>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174</xdr:row>
      <xdr:rowOff>0</xdr:rowOff>
    </xdr:from>
    <xdr:to>
      <xdr:col>7</xdr:col>
      <xdr:colOff>0</xdr:colOff>
      <xdr:row>174</xdr:row>
      <xdr:rowOff>0</xdr:rowOff>
    </xdr:to>
    <xdr:sp>
      <xdr:nvSpPr>
        <xdr:cNvPr id="6" name="Text 66"/>
        <xdr:cNvSpPr txBox="1">
          <a:spLocks noChangeArrowheads="1"/>
        </xdr:cNvSpPr>
      </xdr:nvSpPr>
      <xdr:spPr>
        <a:xfrm>
          <a:off x="419100" y="25031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174</xdr:row>
      <xdr:rowOff>0</xdr:rowOff>
    </xdr:from>
    <xdr:to>
      <xdr:col>6</xdr:col>
      <xdr:colOff>695325</xdr:colOff>
      <xdr:row>174</xdr:row>
      <xdr:rowOff>0</xdr:rowOff>
    </xdr:to>
    <xdr:sp>
      <xdr:nvSpPr>
        <xdr:cNvPr id="7" name="Text 67"/>
        <xdr:cNvSpPr txBox="1">
          <a:spLocks noChangeArrowheads="1"/>
        </xdr:cNvSpPr>
      </xdr:nvSpPr>
      <xdr:spPr>
        <a:xfrm>
          <a:off x="409575" y="250317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10</xdr:row>
      <xdr:rowOff>9525</xdr:rowOff>
    </xdr:from>
    <xdr:to>
      <xdr:col>7</xdr:col>
      <xdr:colOff>171450</xdr:colOff>
      <xdr:row>17</xdr:row>
      <xdr:rowOff>76200</xdr:rowOff>
    </xdr:to>
    <xdr:sp>
      <xdr:nvSpPr>
        <xdr:cNvPr id="8" name="Text 1"/>
        <xdr:cNvSpPr txBox="1">
          <a:spLocks noChangeArrowheads="1"/>
        </xdr:cNvSpPr>
      </xdr:nvSpPr>
      <xdr:spPr>
        <a:xfrm>
          <a:off x="219075" y="1466850"/>
          <a:ext cx="6372225" cy="1200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period ended 31 March 2006, the Group recorded revenue of RM59.9 million and gross profit of RM12.5 million as compared to the previous year corresponding period's revenue and gross profit of RM81.0 million and RM16.2 million respectively. The lower revenue and gross profit were mainly due to the continued soft retail environment faced by the food operations in Australia. For the financial period ended 31 March 2006, the Group recorded a gain on disposal of assets of RM8.1 million. After taking into account the share of results of an associate, the Group recorded pre-tax profit of RM4.9 million for the period under review as compared to RM6.8 million in the previous year corresponding period.
</a:t>
          </a:r>
        </a:p>
      </xdr:txBody>
    </xdr:sp>
    <xdr:clientData/>
  </xdr:twoCellAnchor>
  <xdr:oneCellAnchor>
    <xdr:from>
      <xdr:col>4</xdr:col>
      <xdr:colOff>876300</xdr:colOff>
      <xdr:row>38</xdr:row>
      <xdr:rowOff>0</xdr:rowOff>
    </xdr:from>
    <xdr:ext cx="76200" cy="200025"/>
    <xdr:sp>
      <xdr:nvSpPr>
        <xdr:cNvPr id="9" name="Text 9"/>
        <xdr:cNvSpPr txBox="1">
          <a:spLocks noChangeArrowheads="1"/>
        </xdr:cNvSpPr>
      </xdr:nvSpPr>
      <xdr:spPr>
        <a:xfrm>
          <a:off x="4638675" y="543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38</xdr:row>
      <xdr:rowOff>0</xdr:rowOff>
    </xdr:from>
    <xdr:ext cx="76200" cy="200025"/>
    <xdr:sp>
      <xdr:nvSpPr>
        <xdr:cNvPr id="10" name="Text 7"/>
        <xdr:cNvSpPr txBox="1">
          <a:spLocks noChangeArrowheads="1"/>
        </xdr:cNvSpPr>
      </xdr:nvSpPr>
      <xdr:spPr>
        <a:xfrm>
          <a:off x="4638675" y="5438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174</xdr:row>
      <xdr:rowOff>0</xdr:rowOff>
    </xdr:from>
    <xdr:to>
      <xdr:col>8</xdr:col>
      <xdr:colOff>0</xdr:colOff>
      <xdr:row>174</xdr:row>
      <xdr:rowOff>0</xdr:rowOff>
    </xdr:to>
    <xdr:sp>
      <xdr:nvSpPr>
        <xdr:cNvPr id="11" name="Text 5"/>
        <xdr:cNvSpPr txBox="1">
          <a:spLocks noChangeArrowheads="1"/>
        </xdr:cNvSpPr>
      </xdr:nvSpPr>
      <xdr:spPr>
        <a:xfrm>
          <a:off x="247650" y="2503170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65395</xdr:row>
      <xdr:rowOff>161925</xdr:rowOff>
    </xdr:from>
    <xdr:ext cx="0" cy="0"/>
    <xdr:sp>
      <xdr:nvSpPr>
        <xdr:cNvPr id="12"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174</xdr:row>
      <xdr:rowOff>0</xdr:rowOff>
    </xdr:from>
    <xdr:to>
      <xdr:col>6</xdr:col>
      <xdr:colOff>0</xdr:colOff>
      <xdr:row>174</xdr:row>
      <xdr:rowOff>0</xdr:rowOff>
    </xdr:to>
    <xdr:sp>
      <xdr:nvSpPr>
        <xdr:cNvPr id="13" name="Text 51"/>
        <xdr:cNvSpPr txBox="1">
          <a:spLocks noChangeArrowheads="1"/>
        </xdr:cNvSpPr>
      </xdr:nvSpPr>
      <xdr:spPr>
        <a:xfrm>
          <a:off x="438150" y="2503170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174</xdr:row>
      <xdr:rowOff>0</xdr:rowOff>
    </xdr:from>
    <xdr:to>
      <xdr:col>6</xdr:col>
      <xdr:colOff>0</xdr:colOff>
      <xdr:row>174</xdr:row>
      <xdr:rowOff>0</xdr:rowOff>
    </xdr:to>
    <xdr:sp>
      <xdr:nvSpPr>
        <xdr:cNvPr id="14" name="Text 64"/>
        <xdr:cNvSpPr txBox="1">
          <a:spLocks noChangeArrowheads="1"/>
        </xdr:cNvSpPr>
      </xdr:nvSpPr>
      <xdr:spPr>
        <a:xfrm>
          <a:off x="219075" y="250317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174</xdr:row>
      <xdr:rowOff>0</xdr:rowOff>
    </xdr:from>
    <xdr:to>
      <xdr:col>6</xdr:col>
      <xdr:colOff>0</xdr:colOff>
      <xdr:row>174</xdr:row>
      <xdr:rowOff>0</xdr:rowOff>
    </xdr:to>
    <xdr:sp>
      <xdr:nvSpPr>
        <xdr:cNvPr id="15" name="Text 65"/>
        <xdr:cNvSpPr txBox="1">
          <a:spLocks noChangeArrowheads="1"/>
        </xdr:cNvSpPr>
      </xdr:nvSpPr>
      <xdr:spPr>
        <a:xfrm>
          <a:off x="409575" y="25031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174</xdr:row>
      <xdr:rowOff>0</xdr:rowOff>
    </xdr:from>
    <xdr:to>
      <xdr:col>6</xdr:col>
      <xdr:colOff>0</xdr:colOff>
      <xdr:row>174</xdr:row>
      <xdr:rowOff>0</xdr:rowOff>
    </xdr:to>
    <xdr:sp>
      <xdr:nvSpPr>
        <xdr:cNvPr id="16" name="Text 66"/>
        <xdr:cNvSpPr txBox="1">
          <a:spLocks noChangeArrowheads="1"/>
        </xdr:cNvSpPr>
      </xdr:nvSpPr>
      <xdr:spPr>
        <a:xfrm>
          <a:off x="419100" y="250317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174</xdr:row>
      <xdr:rowOff>0</xdr:rowOff>
    </xdr:from>
    <xdr:to>
      <xdr:col>6</xdr:col>
      <xdr:colOff>0</xdr:colOff>
      <xdr:row>174</xdr:row>
      <xdr:rowOff>0</xdr:rowOff>
    </xdr:to>
    <xdr:sp>
      <xdr:nvSpPr>
        <xdr:cNvPr id="17" name="Text 67"/>
        <xdr:cNvSpPr txBox="1">
          <a:spLocks noChangeArrowheads="1"/>
        </xdr:cNvSpPr>
      </xdr:nvSpPr>
      <xdr:spPr>
        <a:xfrm>
          <a:off x="409575" y="25031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174</xdr:row>
      <xdr:rowOff>0</xdr:rowOff>
    </xdr:from>
    <xdr:to>
      <xdr:col>8</xdr:col>
      <xdr:colOff>0</xdr:colOff>
      <xdr:row>174</xdr:row>
      <xdr:rowOff>0</xdr:rowOff>
    </xdr:to>
    <xdr:sp>
      <xdr:nvSpPr>
        <xdr:cNvPr id="18" name="Text 71"/>
        <xdr:cNvSpPr txBox="1">
          <a:spLocks noChangeArrowheads="1"/>
        </xdr:cNvSpPr>
      </xdr:nvSpPr>
      <xdr:spPr>
        <a:xfrm>
          <a:off x="209550" y="250317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174</xdr:row>
      <xdr:rowOff>0</xdr:rowOff>
    </xdr:from>
    <xdr:to>
      <xdr:col>7</xdr:col>
      <xdr:colOff>0</xdr:colOff>
      <xdr:row>174</xdr:row>
      <xdr:rowOff>0</xdr:rowOff>
    </xdr:to>
    <xdr:sp>
      <xdr:nvSpPr>
        <xdr:cNvPr id="19" name="Text 64"/>
        <xdr:cNvSpPr txBox="1">
          <a:spLocks noChangeArrowheads="1"/>
        </xdr:cNvSpPr>
      </xdr:nvSpPr>
      <xdr:spPr>
        <a:xfrm>
          <a:off x="314325" y="250317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174</xdr:row>
      <xdr:rowOff>0</xdr:rowOff>
    </xdr:from>
    <xdr:to>
      <xdr:col>7</xdr:col>
      <xdr:colOff>0</xdr:colOff>
      <xdr:row>174</xdr:row>
      <xdr:rowOff>0</xdr:rowOff>
    </xdr:to>
    <xdr:sp>
      <xdr:nvSpPr>
        <xdr:cNvPr id="20" name="Text 65"/>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174</xdr:row>
      <xdr:rowOff>0</xdr:rowOff>
    </xdr:from>
    <xdr:to>
      <xdr:col>7</xdr:col>
      <xdr:colOff>0</xdr:colOff>
      <xdr:row>174</xdr:row>
      <xdr:rowOff>0</xdr:rowOff>
    </xdr:to>
    <xdr:sp>
      <xdr:nvSpPr>
        <xdr:cNvPr id="21" name="Text 66"/>
        <xdr:cNvSpPr txBox="1">
          <a:spLocks noChangeArrowheads="1"/>
        </xdr:cNvSpPr>
      </xdr:nvSpPr>
      <xdr:spPr>
        <a:xfrm>
          <a:off x="419100" y="25031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174</xdr:row>
      <xdr:rowOff>0</xdr:rowOff>
    </xdr:from>
    <xdr:to>
      <xdr:col>7</xdr:col>
      <xdr:colOff>0</xdr:colOff>
      <xdr:row>174</xdr:row>
      <xdr:rowOff>0</xdr:rowOff>
    </xdr:to>
    <xdr:sp>
      <xdr:nvSpPr>
        <xdr:cNvPr id="22" name="Text 67"/>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174</xdr:row>
      <xdr:rowOff>0</xdr:rowOff>
    </xdr:from>
    <xdr:to>
      <xdr:col>7</xdr:col>
      <xdr:colOff>0</xdr:colOff>
      <xdr:row>174</xdr:row>
      <xdr:rowOff>0</xdr:rowOff>
    </xdr:to>
    <xdr:sp>
      <xdr:nvSpPr>
        <xdr:cNvPr id="23" name="Text 64"/>
        <xdr:cNvSpPr txBox="1">
          <a:spLocks noChangeArrowheads="1"/>
        </xdr:cNvSpPr>
      </xdr:nvSpPr>
      <xdr:spPr>
        <a:xfrm>
          <a:off x="219075" y="250317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174</xdr:row>
      <xdr:rowOff>0</xdr:rowOff>
    </xdr:from>
    <xdr:to>
      <xdr:col>7</xdr:col>
      <xdr:colOff>0</xdr:colOff>
      <xdr:row>174</xdr:row>
      <xdr:rowOff>0</xdr:rowOff>
    </xdr:to>
    <xdr:sp>
      <xdr:nvSpPr>
        <xdr:cNvPr id="24" name="Text 65"/>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174</xdr:row>
      <xdr:rowOff>0</xdr:rowOff>
    </xdr:from>
    <xdr:to>
      <xdr:col>7</xdr:col>
      <xdr:colOff>0</xdr:colOff>
      <xdr:row>174</xdr:row>
      <xdr:rowOff>0</xdr:rowOff>
    </xdr:to>
    <xdr:sp>
      <xdr:nvSpPr>
        <xdr:cNvPr id="25" name="Text 66"/>
        <xdr:cNvSpPr txBox="1">
          <a:spLocks noChangeArrowheads="1"/>
        </xdr:cNvSpPr>
      </xdr:nvSpPr>
      <xdr:spPr>
        <a:xfrm>
          <a:off x="419100" y="25031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174</xdr:row>
      <xdr:rowOff>0</xdr:rowOff>
    </xdr:from>
    <xdr:to>
      <xdr:col>6</xdr:col>
      <xdr:colOff>695325</xdr:colOff>
      <xdr:row>174</xdr:row>
      <xdr:rowOff>0</xdr:rowOff>
    </xdr:to>
    <xdr:sp>
      <xdr:nvSpPr>
        <xdr:cNvPr id="26" name="Text 67"/>
        <xdr:cNvSpPr txBox="1">
          <a:spLocks noChangeArrowheads="1"/>
        </xdr:cNvSpPr>
      </xdr:nvSpPr>
      <xdr:spPr>
        <a:xfrm>
          <a:off x="409575" y="250317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34</xdr:row>
      <xdr:rowOff>0</xdr:rowOff>
    </xdr:from>
    <xdr:to>
      <xdr:col>2</xdr:col>
      <xdr:colOff>2257425</xdr:colOff>
      <xdr:row>34</xdr:row>
      <xdr:rowOff>0</xdr:rowOff>
    </xdr:to>
    <xdr:sp>
      <xdr:nvSpPr>
        <xdr:cNvPr id="27" name="TextBox 27"/>
        <xdr:cNvSpPr txBox="1">
          <a:spLocks noChangeArrowheads="1"/>
        </xdr:cNvSpPr>
      </xdr:nvSpPr>
      <xdr:spPr>
        <a:xfrm>
          <a:off x="409575" y="50387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34</xdr:row>
      <xdr:rowOff>0</xdr:rowOff>
    </xdr:from>
    <xdr:to>
      <xdr:col>3</xdr:col>
      <xdr:colOff>0</xdr:colOff>
      <xdr:row>34</xdr:row>
      <xdr:rowOff>0</xdr:rowOff>
    </xdr:to>
    <xdr:sp>
      <xdr:nvSpPr>
        <xdr:cNvPr id="28" name="TextBox 28"/>
        <xdr:cNvSpPr txBox="1">
          <a:spLocks noChangeArrowheads="1"/>
        </xdr:cNvSpPr>
      </xdr:nvSpPr>
      <xdr:spPr>
        <a:xfrm>
          <a:off x="409575" y="50387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174</xdr:row>
      <xdr:rowOff>0</xdr:rowOff>
    </xdr:from>
    <xdr:to>
      <xdr:col>7</xdr:col>
      <xdr:colOff>0</xdr:colOff>
      <xdr:row>174</xdr:row>
      <xdr:rowOff>0</xdr:rowOff>
    </xdr:to>
    <xdr:sp>
      <xdr:nvSpPr>
        <xdr:cNvPr id="29" name="TextBox 29"/>
        <xdr:cNvSpPr txBox="1">
          <a:spLocks noChangeArrowheads="1"/>
        </xdr:cNvSpPr>
      </xdr:nvSpPr>
      <xdr:spPr>
        <a:xfrm>
          <a:off x="247650" y="250317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174</xdr:row>
      <xdr:rowOff>0</xdr:rowOff>
    </xdr:from>
    <xdr:to>
      <xdr:col>7</xdr:col>
      <xdr:colOff>0</xdr:colOff>
      <xdr:row>174</xdr:row>
      <xdr:rowOff>0</xdr:rowOff>
    </xdr:to>
    <xdr:sp>
      <xdr:nvSpPr>
        <xdr:cNvPr id="30" name="Text 64"/>
        <xdr:cNvSpPr txBox="1">
          <a:spLocks noChangeArrowheads="1"/>
        </xdr:cNvSpPr>
      </xdr:nvSpPr>
      <xdr:spPr>
        <a:xfrm>
          <a:off x="228600" y="250317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174</xdr:row>
      <xdr:rowOff>0</xdr:rowOff>
    </xdr:from>
    <xdr:to>
      <xdr:col>7</xdr:col>
      <xdr:colOff>0</xdr:colOff>
      <xdr:row>174</xdr:row>
      <xdr:rowOff>0</xdr:rowOff>
    </xdr:to>
    <xdr:sp>
      <xdr:nvSpPr>
        <xdr:cNvPr id="31" name="Text 65"/>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174</xdr:row>
      <xdr:rowOff>0</xdr:rowOff>
    </xdr:from>
    <xdr:to>
      <xdr:col>7</xdr:col>
      <xdr:colOff>0</xdr:colOff>
      <xdr:row>174</xdr:row>
      <xdr:rowOff>0</xdr:rowOff>
    </xdr:to>
    <xdr:sp>
      <xdr:nvSpPr>
        <xdr:cNvPr id="32" name="Text 66"/>
        <xdr:cNvSpPr txBox="1">
          <a:spLocks noChangeArrowheads="1"/>
        </xdr:cNvSpPr>
      </xdr:nvSpPr>
      <xdr:spPr>
        <a:xfrm>
          <a:off x="419100" y="2503170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174</xdr:row>
      <xdr:rowOff>0</xdr:rowOff>
    </xdr:from>
    <xdr:to>
      <xdr:col>7</xdr:col>
      <xdr:colOff>0</xdr:colOff>
      <xdr:row>174</xdr:row>
      <xdr:rowOff>0</xdr:rowOff>
    </xdr:to>
    <xdr:sp>
      <xdr:nvSpPr>
        <xdr:cNvPr id="33" name="Text 67"/>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174</xdr:row>
      <xdr:rowOff>0</xdr:rowOff>
    </xdr:from>
    <xdr:to>
      <xdr:col>6</xdr:col>
      <xdr:colOff>885825</xdr:colOff>
      <xdr:row>174</xdr:row>
      <xdr:rowOff>0</xdr:rowOff>
    </xdr:to>
    <xdr:sp>
      <xdr:nvSpPr>
        <xdr:cNvPr id="34" name="TextBox 34"/>
        <xdr:cNvSpPr txBox="1">
          <a:spLocks noChangeArrowheads="1"/>
        </xdr:cNvSpPr>
      </xdr:nvSpPr>
      <xdr:spPr>
        <a:xfrm>
          <a:off x="428625" y="250317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174</xdr:row>
      <xdr:rowOff>0</xdr:rowOff>
    </xdr:from>
    <xdr:to>
      <xdr:col>5</xdr:col>
      <xdr:colOff>171450</xdr:colOff>
      <xdr:row>174</xdr:row>
      <xdr:rowOff>0</xdr:rowOff>
    </xdr:to>
    <xdr:sp>
      <xdr:nvSpPr>
        <xdr:cNvPr id="35" name="TextBox 35"/>
        <xdr:cNvSpPr txBox="1">
          <a:spLocks noChangeArrowheads="1"/>
        </xdr:cNvSpPr>
      </xdr:nvSpPr>
      <xdr:spPr>
        <a:xfrm>
          <a:off x="3943350" y="250317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174</xdr:row>
      <xdr:rowOff>0</xdr:rowOff>
    </xdr:from>
    <xdr:to>
      <xdr:col>6</xdr:col>
      <xdr:colOff>152400</xdr:colOff>
      <xdr:row>174</xdr:row>
      <xdr:rowOff>0</xdr:rowOff>
    </xdr:to>
    <xdr:sp>
      <xdr:nvSpPr>
        <xdr:cNvPr id="36" name="TextBox 36"/>
        <xdr:cNvSpPr txBox="1">
          <a:spLocks noChangeArrowheads="1"/>
        </xdr:cNvSpPr>
      </xdr:nvSpPr>
      <xdr:spPr>
        <a:xfrm>
          <a:off x="4876800" y="2503170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174</xdr:row>
      <xdr:rowOff>0</xdr:rowOff>
    </xdr:from>
    <xdr:to>
      <xdr:col>7</xdr:col>
      <xdr:colOff>19050</xdr:colOff>
      <xdr:row>174</xdr:row>
      <xdr:rowOff>0</xdr:rowOff>
    </xdr:to>
    <xdr:sp>
      <xdr:nvSpPr>
        <xdr:cNvPr id="37" name="TextBox 37"/>
        <xdr:cNvSpPr txBox="1">
          <a:spLocks noChangeArrowheads="1"/>
        </xdr:cNvSpPr>
      </xdr:nvSpPr>
      <xdr:spPr>
        <a:xfrm>
          <a:off x="5895975" y="2503170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174</xdr:row>
      <xdr:rowOff>0</xdr:rowOff>
    </xdr:from>
    <xdr:to>
      <xdr:col>5</xdr:col>
      <xdr:colOff>133350</xdr:colOff>
      <xdr:row>174</xdr:row>
      <xdr:rowOff>0</xdr:rowOff>
    </xdr:to>
    <xdr:sp>
      <xdr:nvSpPr>
        <xdr:cNvPr id="38" name="TextBox 38"/>
        <xdr:cNvSpPr txBox="1">
          <a:spLocks noChangeArrowheads="1"/>
        </xdr:cNvSpPr>
      </xdr:nvSpPr>
      <xdr:spPr>
        <a:xfrm>
          <a:off x="3924300" y="250317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174</xdr:row>
      <xdr:rowOff>0</xdr:rowOff>
    </xdr:from>
    <xdr:to>
      <xdr:col>6</xdr:col>
      <xdr:colOff>85725</xdr:colOff>
      <xdr:row>174</xdr:row>
      <xdr:rowOff>0</xdr:rowOff>
    </xdr:to>
    <xdr:sp>
      <xdr:nvSpPr>
        <xdr:cNvPr id="39" name="TextBox 39"/>
        <xdr:cNvSpPr txBox="1">
          <a:spLocks noChangeArrowheads="1"/>
        </xdr:cNvSpPr>
      </xdr:nvSpPr>
      <xdr:spPr>
        <a:xfrm>
          <a:off x="4905375" y="2503170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174</xdr:row>
      <xdr:rowOff>0</xdr:rowOff>
    </xdr:from>
    <xdr:to>
      <xdr:col>6</xdr:col>
      <xdr:colOff>876300</xdr:colOff>
      <xdr:row>174</xdr:row>
      <xdr:rowOff>0</xdr:rowOff>
    </xdr:to>
    <xdr:sp>
      <xdr:nvSpPr>
        <xdr:cNvPr id="40" name="TextBox 40"/>
        <xdr:cNvSpPr txBox="1">
          <a:spLocks noChangeArrowheads="1"/>
        </xdr:cNvSpPr>
      </xdr:nvSpPr>
      <xdr:spPr>
        <a:xfrm>
          <a:off x="5876925" y="2503170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174</xdr:row>
      <xdr:rowOff>0</xdr:rowOff>
    </xdr:from>
    <xdr:to>
      <xdr:col>8</xdr:col>
      <xdr:colOff>0</xdr:colOff>
      <xdr:row>174</xdr:row>
      <xdr:rowOff>0</xdr:rowOff>
    </xdr:to>
    <xdr:sp>
      <xdr:nvSpPr>
        <xdr:cNvPr id="41" name="Text 64"/>
        <xdr:cNvSpPr txBox="1">
          <a:spLocks noChangeArrowheads="1"/>
        </xdr:cNvSpPr>
      </xdr:nvSpPr>
      <xdr:spPr>
        <a:xfrm>
          <a:off x="238125" y="2503170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174</xdr:row>
      <xdr:rowOff>0</xdr:rowOff>
    </xdr:from>
    <xdr:to>
      <xdr:col>7</xdr:col>
      <xdr:colOff>161925</xdr:colOff>
      <xdr:row>174</xdr:row>
      <xdr:rowOff>0</xdr:rowOff>
    </xdr:to>
    <xdr:sp>
      <xdr:nvSpPr>
        <xdr:cNvPr id="42" name="Text 65"/>
        <xdr:cNvSpPr txBox="1">
          <a:spLocks noChangeArrowheads="1"/>
        </xdr:cNvSpPr>
      </xdr:nvSpPr>
      <xdr:spPr>
        <a:xfrm>
          <a:off x="438150" y="2503170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174</xdr:row>
      <xdr:rowOff>0</xdr:rowOff>
    </xdr:from>
    <xdr:to>
      <xdr:col>7</xdr:col>
      <xdr:colOff>171450</xdr:colOff>
      <xdr:row>174</xdr:row>
      <xdr:rowOff>0</xdr:rowOff>
    </xdr:to>
    <xdr:sp>
      <xdr:nvSpPr>
        <xdr:cNvPr id="43" name="Text 66"/>
        <xdr:cNvSpPr txBox="1">
          <a:spLocks noChangeArrowheads="1"/>
        </xdr:cNvSpPr>
      </xdr:nvSpPr>
      <xdr:spPr>
        <a:xfrm>
          <a:off x="428625" y="2503170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174</xdr:row>
      <xdr:rowOff>0</xdr:rowOff>
    </xdr:from>
    <xdr:to>
      <xdr:col>8</xdr:col>
      <xdr:colOff>0</xdr:colOff>
      <xdr:row>174</xdr:row>
      <xdr:rowOff>0</xdr:rowOff>
    </xdr:to>
    <xdr:sp>
      <xdr:nvSpPr>
        <xdr:cNvPr id="44" name="Text 67"/>
        <xdr:cNvSpPr txBox="1">
          <a:spLocks noChangeArrowheads="1"/>
        </xdr:cNvSpPr>
      </xdr:nvSpPr>
      <xdr:spPr>
        <a:xfrm>
          <a:off x="419100" y="250317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6</xdr:row>
      <xdr:rowOff>0</xdr:rowOff>
    </xdr:from>
    <xdr:to>
      <xdr:col>7</xdr:col>
      <xdr:colOff>114300</xdr:colOff>
      <xdr:row>8</xdr:row>
      <xdr:rowOff>0</xdr:rowOff>
    </xdr:to>
    <xdr:sp>
      <xdr:nvSpPr>
        <xdr:cNvPr id="45" name="TextBox 46"/>
        <xdr:cNvSpPr txBox="1">
          <a:spLocks noChangeArrowheads="1"/>
        </xdr:cNvSpPr>
      </xdr:nvSpPr>
      <xdr:spPr>
        <a:xfrm>
          <a:off x="228600" y="866775"/>
          <a:ext cx="6305550" cy="3238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21</xdr:row>
      <xdr:rowOff>19050</xdr:rowOff>
    </xdr:from>
    <xdr:to>
      <xdr:col>7</xdr:col>
      <xdr:colOff>171450</xdr:colOff>
      <xdr:row>26</xdr:row>
      <xdr:rowOff>0</xdr:rowOff>
    </xdr:to>
    <xdr:sp>
      <xdr:nvSpPr>
        <xdr:cNvPr id="46" name="TextBox 48"/>
        <xdr:cNvSpPr txBox="1">
          <a:spLocks noChangeArrowheads="1"/>
        </xdr:cNvSpPr>
      </xdr:nvSpPr>
      <xdr:spPr>
        <a:xfrm>
          <a:off x="228600" y="3038475"/>
          <a:ext cx="6362700" cy="790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RM59.9 million and pre-tax profit of RM4.9 million as compared to the preceding quarter's</a:t>
          </a:r>
          <a:r>
            <a:rPr lang="en-US" cap="none" sz="1000" b="0" i="0" u="none" baseline="0">
              <a:latin typeface="Arial"/>
              <a:ea typeface="Arial"/>
              <a:cs typeface="Arial"/>
            </a:rPr>
            <a:t> revenue of RM79.0 million and pre-tax loss of RM8.8 million. In the preceding quarter, the higher revenue was mainly due to the traditionally year end festive seasons while the pre-tax loss was mainly due to impairment of investments in an associated company.</a:t>
          </a:r>
        </a:p>
      </xdr:txBody>
    </xdr:sp>
    <xdr:clientData/>
  </xdr:twoCellAnchor>
  <xdr:twoCellAnchor>
    <xdr:from>
      <xdr:col>2</xdr:col>
      <xdr:colOff>9525</xdr:colOff>
      <xdr:row>137</xdr:row>
      <xdr:rowOff>47625</xdr:rowOff>
    </xdr:from>
    <xdr:to>
      <xdr:col>8</xdr:col>
      <xdr:colOff>0</xdr:colOff>
      <xdr:row>140</xdr:row>
      <xdr:rowOff>85725</xdr:rowOff>
    </xdr:to>
    <xdr:sp>
      <xdr:nvSpPr>
        <xdr:cNvPr id="47" name="TextBox 59"/>
        <xdr:cNvSpPr txBox="1">
          <a:spLocks noChangeArrowheads="1"/>
        </xdr:cNvSpPr>
      </xdr:nvSpPr>
      <xdr:spPr>
        <a:xfrm>
          <a:off x="419100" y="19431000"/>
          <a:ext cx="6181725" cy="5238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earning per share of the Group is calculated by dividing the net profit attributable to ordinary equity holders of the parent for the financial period by the weighted average number of ordinary shares in issue during the 3 months period ended 31 March 2006 of 717,036,000 (2005: 825,024,000).</a:t>
          </a:r>
        </a:p>
      </xdr:txBody>
    </xdr:sp>
    <xdr:clientData/>
  </xdr:twoCellAnchor>
  <xdr:twoCellAnchor>
    <xdr:from>
      <xdr:col>2</xdr:col>
      <xdr:colOff>9525</xdr:colOff>
      <xdr:row>143</xdr:row>
      <xdr:rowOff>0</xdr:rowOff>
    </xdr:from>
    <xdr:to>
      <xdr:col>7</xdr:col>
      <xdr:colOff>161925</xdr:colOff>
      <xdr:row>144</xdr:row>
      <xdr:rowOff>38100</xdr:rowOff>
    </xdr:to>
    <xdr:sp>
      <xdr:nvSpPr>
        <xdr:cNvPr id="48" name="TextBox 60"/>
        <xdr:cNvSpPr txBox="1">
          <a:spLocks noChangeArrowheads="1"/>
        </xdr:cNvSpPr>
      </xdr:nvSpPr>
      <xdr:spPr>
        <a:xfrm>
          <a:off x="419100" y="20240625"/>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52</xdr:row>
      <xdr:rowOff>76200</xdr:rowOff>
    </xdr:from>
    <xdr:to>
      <xdr:col>7</xdr:col>
      <xdr:colOff>171450</xdr:colOff>
      <xdr:row>54</xdr:row>
      <xdr:rowOff>152400</xdr:rowOff>
    </xdr:to>
    <xdr:sp>
      <xdr:nvSpPr>
        <xdr:cNvPr id="49" name="Text 20"/>
        <xdr:cNvSpPr txBox="1">
          <a:spLocks noChangeArrowheads="1"/>
        </xdr:cNvSpPr>
      </xdr:nvSpPr>
      <xdr:spPr>
        <a:xfrm>
          <a:off x="219075" y="7439025"/>
          <a:ext cx="6372225" cy="40005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provision of the Group for the financial period ended 31 March 2006 is due to certain subsidiaries having taxable profits and that losses suffered by other subsidiaries for which no group relief is available. 
</a:t>
          </a:r>
        </a:p>
      </xdr:txBody>
    </xdr:sp>
    <xdr:clientData/>
  </xdr:twoCellAnchor>
  <xdr:twoCellAnchor>
    <xdr:from>
      <xdr:col>2</xdr:col>
      <xdr:colOff>76200</xdr:colOff>
      <xdr:row>71</xdr:row>
      <xdr:rowOff>0</xdr:rowOff>
    </xdr:from>
    <xdr:to>
      <xdr:col>8</xdr:col>
      <xdr:colOff>0</xdr:colOff>
      <xdr:row>71</xdr:row>
      <xdr:rowOff>0</xdr:rowOff>
    </xdr:to>
    <xdr:sp>
      <xdr:nvSpPr>
        <xdr:cNvPr id="50" name="Text 49"/>
        <xdr:cNvSpPr txBox="1">
          <a:spLocks noChangeArrowheads="1"/>
        </xdr:cNvSpPr>
      </xdr:nvSpPr>
      <xdr:spPr>
        <a:xfrm>
          <a:off x="485775" y="998220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71</xdr:row>
      <xdr:rowOff>0</xdr:rowOff>
    </xdr:from>
    <xdr:to>
      <xdr:col>7</xdr:col>
      <xdr:colOff>114300</xdr:colOff>
      <xdr:row>73</xdr:row>
      <xdr:rowOff>0</xdr:rowOff>
    </xdr:to>
    <xdr:sp>
      <xdr:nvSpPr>
        <xdr:cNvPr id="51" name="Text 50"/>
        <xdr:cNvSpPr txBox="1">
          <a:spLocks noChangeArrowheads="1"/>
        </xdr:cNvSpPr>
      </xdr:nvSpPr>
      <xdr:spPr>
        <a:xfrm>
          <a:off x="409575" y="998220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March 2006 are as follows:-
</a:t>
          </a:r>
        </a:p>
      </xdr:txBody>
    </xdr:sp>
    <xdr:clientData/>
  </xdr:twoCellAnchor>
  <xdr:oneCellAnchor>
    <xdr:from>
      <xdr:col>1</xdr:col>
      <xdr:colOff>0</xdr:colOff>
      <xdr:row>57</xdr:row>
      <xdr:rowOff>114300</xdr:rowOff>
    </xdr:from>
    <xdr:ext cx="6391275" cy="409575"/>
    <xdr:sp>
      <xdr:nvSpPr>
        <xdr:cNvPr id="52" name="Text 19"/>
        <xdr:cNvSpPr txBox="1">
          <a:spLocks noChangeArrowheads="1"/>
        </xdr:cNvSpPr>
      </xdr:nvSpPr>
      <xdr:spPr>
        <a:xfrm>
          <a:off x="219075" y="8201025"/>
          <a:ext cx="639127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gain/(loss) on disposal of investments and/or properties for the financial period ended 31 March 2006, other than as disclosed in Note 5 of Notes To The Interim Financial Report.</a:t>
          </a:r>
        </a:p>
      </xdr:txBody>
    </xdr:sp>
    <xdr:clientData/>
  </xdr:oneCellAnchor>
  <xdr:twoCellAnchor>
    <xdr:from>
      <xdr:col>2</xdr:col>
      <xdr:colOff>57150</xdr:colOff>
      <xdr:row>103</xdr:row>
      <xdr:rowOff>28575</xdr:rowOff>
    </xdr:from>
    <xdr:to>
      <xdr:col>7</xdr:col>
      <xdr:colOff>0</xdr:colOff>
      <xdr:row>105</xdr:row>
      <xdr:rowOff>0</xdr:rowOff>
    </xdr:to>
    <xdr:sp>
      <xdr:nvSpPr>
        <xdr:cNvPr id="53" name="Text 74"/>
        <xdr:cNvSpPr txBox="1">
          <a:spLocks noChangeArrowheads="1"/>
        </xdr:cNvSpPr>
      </xdr:nvSpPr>
      <xdr:spPr>
        <a:xfrm>
          <a:off x="466725" y="14668500"/>
          <a:ext cx="595312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March 2006 are as follows:-</a:t>
          </a:r>
        </a:p>
      </xdr:txBody>
    </xdr:sp>
    <xdr:clientData/>
  </xdr:twoCellAnchor>
  <xdr:twoCellAnchor>
    <xdr:from>
      <xdr:col>2</xdr:col>
      <xdr:colOff>38100</xdr:colOff>
      <xdr:row>111</xdr:row>
      <xdr:rowOff>9525</xdr:rowOff>
    </xdr:from>
    <xdr:to>
      <xdr:col>8</xdr:col>
      <xdr:colOff>0</xdr:colOff>
      <xdr:row>113</xdr:row>
      <xdr:rowOff>0</xdr:rowOff>
    </xdr:to>
    <xdr:sp>
      <xdr:nvSpPr>
        <xdr:cNvPr id="54" name="Text 75"/>
        <xdr:cNvSpPr txBox="1">
          <a:spLocks noChangeArrowheads="1"/>
        </xdr:cNvSpPr>
      </xdr:nvSpPr>
      <xdr:spPr>
        <a:xfrm>
          <a:off x="447675" y="15754350"/>
          <a:ext cx="6153150" cy="257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March 2006 included in (a) above are as follows:-</a:t>
          </a:r>
        </a:p>
      </xdr:txBody>
    </xdr:sp>
    <xdr:clientData/>
  </xdr:twoCellAnchor>
  <xdr:twoCellAnchor>
    <xdr:from>
      <xdr:col>5</xdr:col>
      <xdr:colOff>104775</xdr:colOff>
      <xdr:row>110</xdr:row>
      <xdr:rowOff>0</xdr:rowOff>
    </xdr:from>
    <xdr:to>
      <xdr:col>6</xdr:col>
      <xdr:colOff>0</xdr:colOff>
      <xdr:row>110</xdr:row>
      <xdr:rowOff>0</xdr:rowOff>
    </xdr:to>
    <xdr:sp>
      <xdr:nvSpPr>
        <xdr:cNvPr id="55" name="Line 87"/>
        <xdr:cNvSpPr>
          <a:spLocks/>
        </xdr:cNvSpPr>
      </xdr:nvSpPr>
      <xdr:spPr>
        <a:xfrm>
          <a:off x="4752975" y="15649575"/>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109</xdr:row>
      <xdr:rowOff>0</xdr:rowOff>
    </xdr:from>
    <xdr:to>
      <xdr:col>6</xdr:col>
      <xdr:colOff>0</xdr:colOff>
      <xdr:row>109</xdr:row>
      <xdr:rowOff>0</xdr:rowOff>
    </xdr:to>
    <xdr:sp>
      <xdr:nvSpPr>
        <xdr:cNvPr id="56" name="Line 88"/>
        <xdr:cNvSpPr>
          <a:spLocks/>
        </xdr:cNvSpPr>
      </xdr:nvSpPr>
      <xdr:spPr>
        <a:xfrm>
          <a:off x="4752975" y="15487650"/>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118</xdr:row>
      <xdr:rowOff>161925</xdr:rowOff>
    </xdr:from>
    <xdr:to>
      <xdr:col>6</xdr:col>
      <xdr:colOff>0</xdr:colOff>
      <xdr:row>118</xdr:row>
      <xdr:rowOff>161925</xdr:rowOff>
    </xdr:to>
    <xdr:sp>
      <xdr:nvSpPr>
        <xdr:cNvPr id="57" name="Line 89"/>
        <xdr:cNvSpPr>
          <a:spLocks/>
        </xdr:cNvSpPr>
      </xdr:nvSpPr>
      <xdr:spPr>
        <a:xfrm>
          <a:off x="4762500" y="16906875"/>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123</xdr:row>
      <xdr:rowOff>114300</xdr:rowOff>
    </xdr:from>
    <xdr:to>
      <xdr:col>7</xdr:col>
      <xdr:colOff>171450</xdr:colOff>
      <xdr:row>125</xdr:row>
      <xdr:rowOff>0</xdr:rowOff>
    </xdr:to>
    <xdr:sp>
      <xdr:nvSpPr>
        <xdr:cNvPr id="58" name="Text 5"/>
        <xdr:cNvSpPr txBox="1">
          <a:spLocks noChangeArrowheads="1"/>
        </xdr:cNvSpPr>
      </xdr:nvSpPr>
      <xdr:spPr>
        <a:xfrm>
          <a:off x="247650" y="17564100"/>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127</xdr:row>
      <xdr:rowOff>104775</xdr:rowOff>
    </xdr:from>
    <xdr:ext cx="6553200" cy="209550"/>
    <xdr:sp>
      <xdr:nvSpPr>
        <xdr:cNvPr id="59" name="Text 12"/>
        <xdr:cNvSpPr txBox="1">
          <a:spLocks noChangeArrowheads="1"/>
        </xdr:cNvSpPr>
      </xdr:nvSpPr>
      <xdr:spPr>
        <a:xfrm>
          <a:off x="247650" y="18097500"/>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129</xdr:row>
      <xdr:rowOff>0</xdr:rowOff>
    </xdr:from>
    <xdr:to>
      <xdr:col>7</xdr:col>
      <xdr:colOff>171450</xdr:colOff>
      <xdr:row>129</xdr:row>
      <xdr:rowOff>0</xdr:rowOff>
    </xdr:to>
    <xdr:sp>
      <xdr:nvSpPr>
        <xdr:cNvPr id="60" name="TextBox 93"/>
        <xdr:cNvSpPr txBox="1">
          <a:spLocks noChangeArrowheads="1"/>
        </xdr:cNvSpPr>
      </xdr:nvSpPr>
      <xdr:spPr>
        <a:xfrm>
          <a:off x="466725" y="182594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174</xdr:row>
      <xdr:rowOff>0</xdr:rowOff>
    </xdr:from>
    <xdr:to>
      <xdr:col>6</xdr:col>
      <xdr:colOff>0</xdr:colOff>
      <xdr:row>174</xdr:row>
      <xdr:rowOff>0</xdr:rowOff>
    </xdr:to>
    <xdr:sp>
      <xdr:nvSpPr>
        <xdr:cNvPr id="61" name="Text 64"/>
        <xdr:cNvSpPr txBox="1">
          <a:spLocks noChangeArrowheads="1"/>
        </xdr:cNvSpPr>
      </xdr:nvSpPr>
      <xdr:spPr>
        <a:xfrm>
          <a:off x="219075" y="250317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174</xdr:row>
      <xdr:rowOff>0</xdr:rowOff>
    </xdr:from>
    <xdr:to>
      <xdr:col>6</xdr:col>
      <xdr:colOff>0</xdr:colOff>
      <xdr:row>174</xdr:row>
      <xdr:rowOff>0</xdr:rowOff>
    </xdr:to>
    <xdr:sp>
      <xdr:nvSpPr>
        <xdr:cNvPr id="62" name="Text 65"/>
        <xdr:cNvSpPr txBox="1">
          <a:spLocks noChangeArrowheads="1"/>
        </xdr:cNvSpPr>
      </xdr:nvSpPr>
      <xdr:spPr>
        <a:xfrm>
          <a:off x="409575" y="25031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174</xdr:row>
      <xdr:rowOff>0</xdr:rowOff>
    </xdr:from>
    <xdr:to>
      <xdr:col>6</xdr:col>
      <xdr:colOff>0</xdr:colOff>
      <xdr:row>174</xdr:row>
      <xdr:rowOff>0</xdr:rowOff>
    </xdr:to>
    <xdr:sp>
      <xdr:nvSpPr>
        <xdr:cNvPr id="63" name="Text 66"/>
        <xdr:cNvSpPr txBox="1">
          <a:spLocks noChangeArrowheads="1"/>
        </xdr:cNvSpPr>
      </xdr:nvSpPr>
      <xdr:spPr>
        <a:xfrm>
          <a:off x="419100" y="250317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174</xdr:row>
      <xdr:rowOff>0</xdr:rowOff>
    </xdr:from>
    <xdr:to>
      <xdr:col>6</xdr:col>
      <xdr:colOff>0</xdr:colOff>
      <xdr:row>174</xdr:row>
      <xdr:rowOff>0</xdr:rowOff>
    </xdr:to>
    <xdr:sp>
      <xdr:nvSpPr>
        <xdr:cNvPr id="64" name="Text 67"/>
        <xdr:cNvSpPr txBox="1">
          <a:spLocks noChangeArrowheads="1"/>
        </xdr:cNvSpPr>
      </xdr:nvSpPr>
      <xdr:spPr>
        <a:xfrm>
          <a:off x="409575" y="250317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174</xdr:row>
      <xdr:rowOff>0</xdr:rowOff>
    </xdr:from>
    <xdr:to>
      <xdr:col>7</xdr:col>
      <xdr:colOff>0</xdr:colOff>
      <xdr:row>174</xdr:row>
      <xdr:rowOff>0</xdr:rowOff>
    </xdr:to>
    <xdr:sp>
      <xdr:nvSpPr>
        <xdr:cNvPr id="65" name="Text 64"/>
        <xdr:cNvSpPr txBox="1">
          <a:spLocks noChangeArrowheads="1"/>
        </xdr:cNvSpPr>
      </xdr:nvSpPr>
      <xdr:spPr>
        <a:xfrm>
          <a:off x="314325" y="250317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174</xdr:row>
      <xdr:rowOff>0</xdr:rowOff>
    </xdr:from>
    <xdr:to>
      <xdr:col>7</xdr:col>
      <xdr:colOff>0</xdr:colOff>
      <xdr:row>174</xdr:row>
      <xdr:rowOff>0</xdr:rowOff>
    </xdr:to>
    <xdr:sp>
      <xdr:nvSpPr>
        <xdr:cNvPr id="66" name="Text 65"/>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174</xdr:row>
      <xdr:rowOff>0</xdr:rowOff>
    </xdr:from>
    <xdr:to>
      <xdr:col>7</xdr:col>
      <xdr:colOff>0</xdr:colOff>
      <xdr:row>174</xdr:row>
      <xdr:rowOff>0</xdr:rowOff>
    </xdr:to>
    <xdr:sp>
      <xdr:nvSpPr>
        <xdr:cNvPr id="67" name="Text 66"/>
        <xdr:cNvSpPr txBox="1">
          <a:spLocks noChangeArrowheads="1"/>
        </xdr:cNvSpPr>
      </xdr:nvSpPr>
      <xdr:spPr>
        <a:xfrm>
          <a:off x="419100" y="250317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174</xdr:row>
      <xdr:rowOff>0</xdr:rowOff>
    </xdr:from>
    <xdr:to>
      <xdr:col>7</xdr:col>
      <xdr:colOff>0</xdr:colOff>
      <xdr:row>174</xdr:row>
      <xdr:rowOff>0</xdr:rowOff>
    </xdr:to>
    <xdr:sp>
      <xdr:nvSpPr>
        <xdr:cNvPr id="68" name="Text 67"/>
        <xdr:cNvSpPr txBox="1">
          <a:spLocks noChangeArrowheads="1"/>
        </xdr:cNvSpPr>
      </xdr:nvSpPr>
      <xdr:spPr>
        <a:xfrm>
          <a:off x="409575" y="250317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161</xdr:row>
      <xdr:rowOff>0</xdr:rowOff>
    </xdr:from>
    <xdr:to>
      <xdr:col>7</xdr:col>
      <xdr:colOff>0</xdr:colOff>
      <xdr:row>161</xdr:row>
      <xdr:rowOff>0</xdr:rowOff>
    </xdr:to>
    <xdr:sp>
      <xdr:nvSpPr>
        <xdr:cNvPr id="69" name="Text 64"/>
        <xdr:cNvSpPr txBox="1">
          <a:spLocks noChangeArrowheads="1"/>
        </xdr:cNvSpPr>
      </xdr:nvSpPr>
      <xdr:spPr>
        <a:xfrm>
          <a:off x="219075" y="229552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165</xdr:row>
      <xdr:rowOff>0</xdr:rowOff>
    </xdr:from>
    <xdr:to>
      <xdr:col>7</xdr:col>
      <xdr:colOff>0</xdr:colOff>
      <xdr:row>165</xdr:row>
      <xdr:rowOff>0</xdr:rowOff>
    </xdr:to>
    <xdr:sp>
      <xdr:nvSpPr>
        <xdr:cNvPr id="70" name="Text 65"/>
        <xdr:cNvSpPr txBox="1">
          <a:spLocks noChangeArrowheads="1"/>
        </xdr:cNvSpPr>
      </xdr:nvSpPr>
      <xdr:spPr>
        <a:xfrm>
          <a:off x="409575" y="236029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165</xdr:row>
      <xdr:rowOff>0</xdr:rowOff>
    </xdr:from>
    <xdr:to>
      <xdr:col>7</xdr:col>
      <xdr:colOff>0</xdr:colOff>
      <xdr:row>165</xdr:row>
      <xdr:rowOff>0</xdr:rowOff>
    </xdr:to>
    <xdr:sp>
      <xdr:nvSpPr>
        <xdr:cNvPr id="71" name="Text 66"/>
        <xdr:cNvSpPr txBox="1">
          <a:spLocks noChangeArrowheads="1"/>
        </xdr:cNvSpPr>
      </xdr:nvSpPr>
      <xdr:spPr>
        <a:xfrm>
          <a:off x="419100" y="236029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165</xdr:row>
      <xdr:rowOff>0</xdr:rowOff>
    </xdr:from>
    <xdr:to>
      <xdr:col>6</xdr:col>
      <xdr:colOff>695325</xdr:colOff>
      <xdr:row>165</xdr:row>
      <xdr:rowOff>0</xdr:rowOff>
    </xdr:to>
    <xdr:sp>
      <xdr:nvSpPr>
        <xdr:cNvPr id="72" name="Text 67"/>
        <xdr:cNvSpPr txBox="1">
          <a:spLocks noChangeArrowheads="1"/>
        </xdr:cNvSpPr>
      </xdr:nvSpPr>
      <xdr:spPr>
        <a:xfrm>
          <a:off x="409575" y="2360295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19050</xdr:colOff>
      <xdr:row>148</xdr:row>
      <xdr:rowOff>0</xdr:rowOff>
    </xdr:from>
    <xdr:ext cx="6372225" cy="361950"/>
    <xdr:sp>
      <xdr:nvSpPr>
        <xdr:cNvPr id="73" name="Text 14"/>
        <xdr:cNvSpPr txBox="1">
          <a:spLocks noChangeArrowheads="1"/>
        </xdr:cNvSpPr>
      </xdr:nvSpPr>
      <xdr:spPr>
        <a:xfrm>
          <a:off x="238125" y="21002625"/>
          <a:ext cx="63722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a:t>
          </a:r>
        </a:p>
      </xdr:txBody>
    </xdr:sp>
    <xdr:clientData/>
  </xdr:oneCellAnchor>
  <xdr:oneCellAnchor>
    <xdr:from>
      <xdr:col>1</xdr:col>
      <xdr:colOff>38100</xdr:colOff>
      <xdr:row>166</xdr:row>
      <xdr:rowOff>0</xdr:rowOff>
    </xdr:from>
    <xdr:ext cx="6343650" cy="628650"/>
    <xdr:sp>
      <xdr:nvSpPr>
        <xdr:cNvPr id="74" name="Text 14"/>
        <xdr:cNvSpPr txBox="1">
          <a:spLocks noChangeArrowheads="1"/>
        </xdr:cNvSpPr>
      </xdr:nvSpPr>
      <xdr:spPr>
        <a:xfrm>
          <a:off x="257175" y="23736300"/>
          <a:ext cx="6343650" cy="628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147</xdr:row>
      <xdr:rowOff>0</xdr:rowOff>
    </xdr:from>
    <xdr:to>
      <xdr:col>6</xdr:col>
      <xdr:colOff>885825</xdr:colOff>
      <xdr:row>147</xdr:row>
      <xdr:rowOff>0</xdr:rowOff>
    </xdr:to>
    <xdr:sp>
      <xdr:nvSpPr>
        <xdr:cNvPr id="75" name="TextBox 108"/>
        <xdr:cNvSpPr txBox="1">
          <a:spLocks noChangeArrowheads="1"/>
        </xdr:cNvSpPr>
      </xdr:nvSpPr>
      <xdr:spPr>
        <a:xfrm>
          <a:off x="428625" y="208407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9525</xdr:rowOff>
    </xdr:to>
    <xdr:pic>
      <xdr:nvPicPr>
        <xdr:cNvPr id="76"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129</xdr:row>
      <xdr:rowOff>0</xdr:rowOff>
    </xdr:from>
    <xdr:to>
      <xdr:col>8</xdr:col>
      <xdr:colOff>0</xdr:colOff>
      <xdr:row>129</xdr:row>
      <xdr:rowOff>0</xdr:rowOff>
    </xdr:to>
    <xdr:sp>
      <xdr:nvSpPr>
        <xdr:cNvPr id="77" name="Text 64"/>
        <xdr:cNvSpPr txBox="1">
          <a:spLocks noChangeArrowheads="1"/>
        </xdr:cNvSpPr>
      </xdr:nvSpPr>
      <xdr:spPr>
        <a:xfrm>
          <a:off x="228600" y="182594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129</xdr:row>
      <xdr:rowOff>0</xdr:rowOff>
    </xdr:from>
    <xdr:to>
      <xdr:col>7</xdr:col>
      <xdr:colOff>152400</xdr:colOff>
      <xdr:row>129</xdr:row>
      <xdr:rowOff>0</xdr:rowOff>
    </xdr:to>
    <xdr:sp>
      <xdr:nvSpPr>
        <xdr:cNvPr id="78" name="Text 65"/>
        <xdr:cNvSpPr txBox="1">
          <a:spLocks noChangeArrowheads="1"/>
        </xdr:cNvSpPr>
      </xdr:nvSpPr>
      <xdr:spPr>
        <a:xfrm>
          <a:off x="409575" y="182594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129</xdr:row>
      <xdr:rowOff>0</xdr:rowOff>
    </xdr:from>
    <xdr:to>
      <xdr:col>8</xdr:col>
      <xdr:colOff>0</xdr:colOff>
      <xdr:row>129</xdr:row>
      <xdr:rowOff>0</xdr:rowOff>
    </xdr:to>
    <xdr:sp>
      <xdr:nvSpPr>
        <xdr:cNvPr id="79" name="Text 66"/>
        <xdr:cNvSpPr txBox="1">
          <a:spLocks noChangeArrowheads="1"/>
        </xdr:cNvSpPr>
      </xdr:nvSpPr>
      <xdr:spPr>
        <a:xfrm>
          <a:off x="419100" y="182594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129</xdr:row>
      <xdr:rowOff>0</xdr:rowOff>
    </xdr:from>
    <xdr:to>
      <xdr:col>8</xdr:col>
      <xdr:colOff>0</xdr:colOff>
      <xdr:row>129</xdr:row>
      <xdr:rowOff>0</xdr:rowOff>
    </xdr:to>
    <xdr:sp>
      <xdr:nvSpPr>
        <xdr:cNvPr id="80" name="Text 67"/>
        <xdr:cNvSpPr txBox="1">
          <a:spLocks noChangeArrowheads="1"/>
        </xdr:cNvSpPr>
      </xdr:nvSpPr>
      <xdr:spPr>
        <a:xfrm>
          <a:off x="409575" y="182594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57150</xdr:colOff>
      <xdr:row>129</xdr:row>
      <xdr:rowOff>0</xdr:rowOff>
    </xdr:from>
    <xdr:to>
      <xdr:col>7</xdr:col>
      <xdr:colOff>171450</xdr:colOff>
      <xdr:row>129</xdr:row>
      <xdr:rowOff>0</xdr:rowOff>
    </xdr:to>
    <xdr:sp>
      <xdr:nvSpPr>
        <xdr:cNvPr id="81" name="TextBox 133"/>
        <xdr:cNvSpPr txBox="1">
          <a:spLocks noChangeArrowheads="1"/>
        </xdr:cNvSpPr>
      </xdr:nvSpPr>
      <xdr:spPr>
        <a:xfrm>
          <a:off x="466725" y="18259425"/>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129</xdr:row>
      <xdr:rowOff>0</xdr:rowOff>
    </xdr:from>
    <xdr:to>
      <xdr:col>8</xdr:col>
      <xdr:colOff>0</xdr:colOff>
      <xdr:row>129</xdr:row>
      <xdr:rowOff>0</xdr:rowOff>
    </xdr:to>
    <xdr:sp>
      <xdr:nvSpPr>
        <xdr:cNvPr id="82" name="Text 64"/>
        <xdr:cNvSpPr txBox="1">
          <a:spLocks noChangeArrowheads="1"/>
        </xdr:cNvSpPr>
      </xdr:nvSpPr>
      <xdr:spPr>
        <a:xfrm>
          <a:off x="228600" y="18259425"/>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129</xdr:row>
      <xdr:rowOff>0</xdr:rowOff>
    </xdr:from>
    <xdr:to>
      <xdr:col>7</xdr:col>
      <xdr:colOff>152400</xdr:colOff>
      <xdr:row>129</xdr:row>
      <xdr:rowOff>0</xdr:rowOff>
    </xdr:to>
    <xdr:sp>
      <xdr:nvSpPr>
        <xdr:cNvPr id="83" name="Text 65"/>
        <xdr:cNvSpPr txBox="1">
          <a:spLocks noChangeArrowheads="1"/>
        </xdr:cNvSpPr>
      </xdr:nvSpPr>
      <xdr:spPr>
        <a:xfrm>
          <a:off x="409575" y="182594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129</xdr:row>
      <xdr:rowOff>0</xdr:rowOff>
    </xdr:from>
    <xdr:to>
      <xdr:col>8</xdr:col>
      <xdr:colOff>0</xdr:colOff>
      <xdr:row>129</xdr:row>
      <xdr:rowOff>0</xdr:rowOff>
    </xdr:to>
    <xdr:sp>
      <xdr:nvSpPr>
        <xdr:cNvPr id="84" name="Text 66"/>
        <xdr:cNvSpPr txBox="1">
          <a:spLocks noChangeArrowheads="1"/>
        </xdr:cNvSpPr>
      </xdr:nvSpPr>
      <xdr:spPr>
        <a:xfrm>
          <a:off x="419100" y="18259425"/>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129</xdr:row>
      <xdr:rowOff>0</xdr:rowOff>
    </xdr:from>
    <xdr:to>
      <xdr:col>8</xdr:col>
      <xdr:colOff>0</xdr:colOff>
      <xdr:row>129</xdr:row>
      <xdr:rowOff>0</xdr:rowOff>
    </xdr:to>
    <xdr:sp>
      <xdr:nvSpPr>
        <xdr:cNvPr id="85" name="Text 67"/>
        <xdr:cNvSpPr txBox="1">
          <a:spLocks noChangeArrowheads="1"/>
        </xdr:cNvSpPr>
      </xdr:nvSpPr>
      <xdr:spPr>
        <a:xfrm>
          <a:off x="409575" y="18259425"/>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276225</xdr:colOff>
      <xdr:row>83</xdr:row>
      <xdr:rowOff>0</xdr:rowOff>
    </xdr:from>
    <xdr:to>
      <xdr:col>8</xdr:col>
      <xdr:colOff>0</xdr:colOff>
      <xdr:row>83</xdr:row>
      <xdr:rowOff>0</xdr:rowOff>
    </xdr:to>
    <xdr:sp>
      <xdr:nvSpPr>
        <xdr:cNvPr id="86" name="TextBox 141"/>
        <xdr:cNvSpPr txBox="1">
          <a:spLocks noChangeArrowheads="1"/>
        </xdr:cNvSpPr>
      </xdr:nvSpPr>
      <xdr:spPr>
        <a:xfrm>
          <a:off x="685800" y="1145857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83</xdr:row>
      <xdr:rowOff>0</xdr:rowOff>
    </xdr:from>
    <xdr:to>
      <xdr:col>7</xdr:col>
      <xdr:colOff>171450</xdr:colOff>
      <xdr:row>83</xdr:row>
      <xdr:rowOff>0</xdr:rowOff>
    </xdr:to>
    <xdr:sp>
      <xdr:nvSpPr>
        <xdr:cNvPr id="87" name="TextBox 142"/>
        <xdr:cNvSpPr txBox="1">
          <a:spLocks noChangeArrowheads="1"/>
        </xdr:cNvSpPr>
      </xdr:nvSpPr>
      <xdr:spPr>
        <a:xfrm>
          <a:off x="666750" y="1145857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180975</xdr:colOff>
      <xdr:row>129</xdr:row>
      <xdr:rowOff>0</xdr:rowOff>
    </xdr:from>
    <xdr:to>
      <xdr:col>7</xdr:col>
      <xdr:colOff>152400</xdr:colOff>
      <xdr:row>129</xdr:row>
      <xdr:rowOff>0</xdr:rowOff>
    </xdr:to>
    <xdr:sp>
      <xdr:nvSpPr>
        <xdr:cNvPr id="88" name="TextBox 152"/>
        <xdr:cNvSpPr txBox="1">
          <a:spLocks noChangeArrowheads="1"/>
        </xdr:cNvSpPr>
      </xdr:nvSpPr>
      <xdr:spPr>
        <a:xfrm>
          <a:off x="400050" y="18259425"/>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twoCellAnchor>
    <xdr:from>
      <xdr:col>2</xdr:col>
      <xdr:colOff>0</xdr:colOff>
      <xdr:row>63</xdr:row>
      <xdr:rowOff>0</xdr:rowOff>
    </xdr:from>
    <xdr:to>
      <xdr:col>8</xdr:col>
      <xdr:colOff>0</xdr:colOff>
      <xdr:row>64</xdr:row>
      <xdr:rowOff>152400</xdr:rowOff>
    </xdr:to>
    <xdr:sp>
      <xdr:nvSpPr>
        <xdr:cNvPr id="89" name="Text 50"/>
        <xdr:cNvSpPr txBox="1">
          <a:spLocks noChangeArrowheads="1"/>
        </xdr:cNvSpPr>
      </xdr:nvSpPr>
      <xdr:spPr>
        <a:xfrm>
          <a:off x="409575" y="8934450"/>
          <a:ext cx="61912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financial period ended 31 March 2006 are as follows:-
</a:t>
          </a:r>
        </a:p>
      </xdr:txBody>
    </xdr:sp>
    <xdr:clientData/>
  </xdr:twoCellAnchor>
  <xdr:twoCellAnchor>
    <xdr:from>
      <xdr:col>2</xdr:col>
      <xdr:colOff>38100</xdr:colOff>
      <xdr:row>68</xdr:row>
      <xdr:rowOff>0</xdr:rowOff>
    </xdr:from>
    <xdr:to>
      <xdr:col>2</xdr:col>
      <xdr:colOff>266700</xdr:colOff>
      <xdr:row>69</xdr:row>
      <xdr:rowOff>47625</xdr:rowOff>
    </xdr:to>
    <xdr:sp>
      <xdr:nvSpPr>
        <xdr:cNvPr id="90" name="Rectangle 185"/>
        <xdr:cNvSpPr>
          <a:spLocks/>
        </xdr:cNvSpPr>
      </xdr:nvSpPr>
      <xdr:spPr>
        <a:xfrm>
          <a:off x="447675" y="9610725"/>
          <a:ext cx="228600" cy="2095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(ii)
</a:t>
          </a:r>
        </a:p>
      </xdr:txBody>
    </xdr:sp>
    <xdr:clientData/>
  </xdr:twoCellAnchor>
  <xdr:twoCellAnchor>
    <xdr:from>
      <xdr:col>2</xdr:col>
      <xdr:colOff>38100</xdr:colOff>
      <xdr:row>66</xdr:row>
      <xdr:rowOff>19050</xdr:rowOff>
    </xdr:from>
    <xdr:to>
      <xdr:col>2</xdr:col>
      <xdr:colOff>266700</xdr:colOff>
      <xdr:row>68</xdr:row>
      <xdr:rowOff>19050</xdr:rowOff>
    </xdr:to>
    <xdr:sp>
      <xdr:nvSpPr>
        <xdr:cNvPr id="91" name="Rectangle 186"/>
        <xdr:cNvSpPr>
          <a:spLocks/>
        </xdr:cNvSpPr>
      </xdr:nvSpPr>
      <xdr:spPr>
        <a:xfrm>
          <a:off x="447675" y="9439275"/>
          <a:ext cx="228600"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
</a:t>
          </a:r>
        </a:p>
      </xdr:txBody>
    </xdr:sp>
    <xdr:clientData/>
  </xdr:twoCellAnchor>
  <xdr:oneCellAnchor>
    <xdr:from>
      <xdr:col>1</xdr:col>
      <xdr:colOff>28575</xdr:colOff>
      <xdr:row>131</xdr:row>
      <xdr:rowOff>152400</xdr:rowOff>
    </xdr:from>
    <xdr:ext cx="6343650" cy="209550"/>
    <xdr:sp>
      <xdr:nvSpPr>
        <xdr:cNvPr id="92" name="Text 12"/>
        <xdr:cNvSpPr txBox="1">
          <a:spLocks noChangeArrowheads="1"/>
        </xdr:cNvSpPr>
      </xdr:nvSpPr>
      <xdr:spPr>
        <a:xfrm>
          <a:off x="247650" y="18678525"/>
          <a:ext cx="634365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period ended 31 March 2006 (31 March 2005: nil).</a:t>
          </a:r>
        </a:p>
      </xdr:txBody>
    </xdr:sp>
    <xdr:clientData/>
  </xdr:oneCellAnchor>
  <xdr:twoCellAnchor>
    <xdr:from>
      <xdr:col>1</xdr:col>
      <xdr:colOff>0</xdr:colOff>
      <xdr:row>28</xdr:row>
      <xdr:rowOff>9525</xdr:rowOff>
    </xdr:from>
    <xdr:to>
      <xdr:col>7</xdr:col>
      <xdr:colOff>142875</xdr:colOff>
      <xdr:row>32</xdr:row>
      <xdr:rowOff>85725</xdr:rowOff>
    </xdr:to>
    <xdr:sp>
      <xdr:nvSpPr>
        <xdr:cNvPr id="93" name="TextBox 189"/>
        <xdr:cNvSpPr txBox="1">
          <a:spLocks noChangeArrowheads="1"/>
        </xdr:cNvSpPr>
      </xdr:nvSpPr>
      <xdr:spPr>
        <a:xfrm>
          <a:off x="219075" y="4076700"/>
          <a:ext cx="6343650" cy="7239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challenging trading environment is expected to continue for the financial year ending 31 December 2006 especially in respect of rising input cost. The Group will continue to focus on cost control measures to mitigate the effects of rising costs, increasing its market share for existing products and introduction of new product lines. In addition, the later part of the financial year will normally sees better trading for the Group.</a:t>
          </a:r>
        </a:p>
      </xdr:txBody>
    </xdr:sp>
    <xdr:clientData/>
  </xdr:twoCellAnchor>
  <xdr:twoCellAnchor>
    <xdr:from>
      <xdr:col>2</xdr:col>
      <xdr:colOff>47625</xdr:colOff>
      <xdr:row>170</xdr:row>
      <xdr:rowOff>0</xdr:rowOff>
    </xdr:from>
    <xdr:to>
      <xdr:col>2</xdr:col>
      <xdr:colOff>200025</xdr:colOff>
      <xdr:row>170</xdr:row>
      <xdr:rowOff>0</xdr:rowOff>
    </xdr:to>
    <xdr:sp>
      <xdr:nvSpPr>
        <xdr:cNvPr id="94" name="TextBox 191"/>
        <xdr:cNvSpPr txBox="1">
          <a:spLocks noChangeArrowheads="1"/>
        </xdr:cNvSpPr>
      </xdr:nvSpPr>
      <xdr:spPr>
        <a:xfrm>
          <a:off x="457200" y="24384000"/>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47625</xdr:colOff>
      <xdr:row>84</xdr:row>
      <xdr:rowOff>0</xdr:rowOff>
    </xdr:from>
    <xdr:to>
      <xdr:col>8</xdr:col>
      <xdr:colOff>0</xdr:colOff>
      <xdr:row>90</xdr:row>
      <xdr:rowOff>47625</xdr:rowOff>
    </xdr:to>
    <xdr:sp>
      <xdr:nvSpPr>
        <xdr:cNvPr id="95" name="TextBox 192"/>
        <xdr:cNvSpPr txBox="1">
          <a:spLocks noChangeArrowheads="1"/>
        </xdr:cNvSpPr>
      </xdr:nvSpPr>
      <xdr:spPr>
        <a:xfrm>
          <a:off x="266700" y="11620500"/>
          <a:ext cx="6334125" cy="10191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2005, PMRI Investments (Singapore) Pte Ltd ("PMRI"), a wholly-owned subsidiary, and Network Foods International Ltd ("NFIL") had jointly announced to the Singapore Exchange Securities Trading Limited ("SGX-ST") a proposal to privatise NFIL by way of a scheme of arrangement under Section 210 of the Companies Act, Chapter 50 of Singapore (the "Scheme"). The then issued and paid-up share capital of NFIL consisted of 356,153,824 ordinary shares of S$0.25 each and PMRI held 281,664,132 ordinary shares of S$0.25 each representing 79.08% equity interest in NFIL. The Scheme involved the following:-</a:t>
          </a:r>
        </a:p>
      </xdr:txBody>
    </xdr:sp>
    <xdr:clientData/>
  </xdr:twoCellAnchor>
  <xdr:twoCellAnchor>
    <xdr:from>
      <xdr:col>1</xdr:col>
      <xdr:colOff>28575</xdr:colOff>
      <xdr:row>96</xdr:row>
      <xdr:rowOff>0</xdr:rowOff>
    </xdr:from>
    <xdr:to>
      <xdr:col>8</xdr:col>
      <xdr:colOff>0</xdr:colOff>
      <xdr:row>100</xdr:row>
      <xdr:rowOff>123825</xdr:rowOff>
    </xdr:to>
    <xdr:sp>
      <xdr:nvSpPr>
        <xdr:cNvPr id="96" name="TextBox 193"/>
        <xdr:cNvSpPr txBox="1">
          <a:spLocks noChangeArrowheads="1"/>
        </xdr:cNvSpPr>
      </xdr:nvSpPr>
      <xdr:spPr>
        <a:xfrm>
          <a:off x="247650" y="13563600"/>
          <a:ext cx="6353175" cy="771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Scheme was approved by Scheme shareholders of NFIL at a Court Meeting and also the shareholders of NFIL at an Extraordinary General Meeting on 28 February 2006.  The ordinary shares of NFIL was withdrawn from the official list of the SGX-ST on 24 April 2006 and the Scheme was completed accordingly. NFIL is now a wholly-owned subsidiary of the Group.     </a:t>
          </a:r>
        </a:p>
      </xdr:txBody>
    </xdr:sp>
    <xdr:clientData/>
  </xdr:twoCellAnchor>
  <xdr:twoCellAnchor>
    <xdr:from>
      <xdr:col>2</xdr:col>
      <xdr:colOff>295275</xdr:colOff>
      <xdr:row>91</xdr:row>
      <xdr:rowOff>0</xdr:rowOff>
    </xdr:from>
    <xdr:to>
      <xdr:col>8</xdr:col>
      <xdr:colOff>0</xdr:colOff>
      <xdr:row>92</xdr:row>
      <xdr:rowOff>28575</xdr:rowOff>
    </xdr:to>
    <xdr:sp>
      <xdr:nvSpPr>
        <xdr:cNvPr id="97" name="TextBox 195"/>
        <xdr:cNvSpPr txBox="1">
          <a:spLocks noChangeArrowheads="1"/>
        </xdr:cNvSpPr>
      </xdr:nvSpPr>
      <xdr:spPr>
        <a:xfrm>
          <a:off x="704850" y="12753975"/>
          <a:ext cx="5895975" cy="1905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cancellation of all the issued shares held by Scheme shareholders (excluding PMRI) by NFIL; and</a:t>
          </a:r>
        </a:p>
      </xdr:txBody>
    </xdr:sp>
    <xdr:clientData/>
  </xdr:twoCellAnchor>
  <xdr:twoCellAnchor>
    <xdr:from>
      <xdr:col>2</xdr:col>
      <xdr:colOff>295275</xdr:colOff>
      <xdr:row>93</xdr:row>
      <xdr:rowOff>0</xdr:rowOff>
    </xdr:from>
    <xdr:to>
      <xdr:col>8</xdr:col>
      <xdr:colOff>0</xdr:colOff>
      <xdr:row>95</xdr:row>
      <xdr:rowOff>66675</xdr:rowOff>
    </xdr:to>
    <xdr:sp>
      <xdr:nvSpPr>
        <xdr:cNvPr id="98" name="TextBox 196"/>
        <xdr:cNvSpPr txBox="1">
          <a:spLocks noChangeArrowheads="1"/>
        </xdr:cNvSpPr>
      </xdr:nvSpPr>
      <xdr:spPr>
        <a:xfrm>
          <a:off x="704850" y="13077825"/>
          <a:ext cx="5895975" cy="3905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in consideration of the cancellation of their shares, the Scheme shareholders received from PMRI an amount of S$0.09 in cash for each Scheme share.</a:t>
          </a:r>
        </a:p>
      </xdr:txBody>
    </xdr:sp>
    <xdr:clientData/>
  </xdr:twoCellAnchor>
  <xdr:twoCellAnchor>
    <xdr:from>
      <xdr:col>6</xdr:col>
      <xdr:colOff>809625</xdr:colOff>
      <xdr:row>170</xdr:row>
      <xdr:rowOff>0</xdr:rowOff>
    </xdr:from>
    <xdr:to>
      <xdr:col>7</xdr:col>
      <xdr:colOff>76200</xdr:colOff>
      <xdr:row>170</xdr:row>
      <xdr:rowOff>0</xdr:rowOff>
    </xdr:to>
    <xdr:sp>
      <xdr:nvSpPr>
        <xdr:cNvPr id="99" name="TextBox 197"/>
        <xdr:cNvSpPr txBox="1">
          <a:spLocks noChangeArrowheads="1"/>
        </xdr:cNvSpPr>
      </xdr:nvSpPr>
      <xdr:spPr>
        <a:xfrm>
          <a:off x="6343650" y="24384000"/>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4"/>
  <sheetViews>
    <sheetView showGridLines="0" tabSelected="1" workbookViewId="0" topLeftCell="A1">
      <selection activeCell="A1" sqref="A1"/>
    </sheetView>
  </sheetViews>
  <sheetFormatPr defaultColWidth="9.140625" defaultRowHeight="12.75"/>
  <cols>
    <col min="1" max="1" width="2.8515625" style="4" customWidth="1"/>
    <col min="2" max="2" width="34.00390625" style="4" customWidth="1"/>
    <col min="3" max="3" width="1.28515625" style="4" customWidth="1"/>
    <col min="4" max="4" width="14.28125" style="4" customWidth="1"/>
    <col min="5" max="5" width="2.8515625" style="4" customWidth="1"/>
    <col min="6" max="6" width="14.28125" style="3" customWidth="1"/>
    <col min="7" max="7" width="3.57421875" style="3" customWidth="1"/>
    <col min="8" max="8" width="14.28125" style="4" customWidth="1"/>
    <col min="9" max="9" width="2.8515625" style="4" customWidth="1"/>
    <col min="10" max="10" width="14.28125" style="4" customWidth="1"/>
    <col min="11" max="11" width="2.57421875" style="4" customWidth="1"/>
    <col min="12" max="12" width="1.28515625" style="4" customWidth="1"/>
    <col min="13" max="16384" width="9.140625" style="4" customWidth="1"/>
  </cols>
  <sheetData>
    <row r="1" ht="12.75">
      <c r="K1" s="8"/>
    </row>
    <row r="2" ht="12.75">
      <c r="K2" s="8"/>
    </row>
    <row r="3" ht="12.75"/>
    <row r="4" ht="12.75"/>
    <row r="5" spans="1:12" s="1" customFormat="1" ht="15.75">
      <c r="A5" s="177" t="s">
        <v>27</v>
      </c>
      <c r="B5" s="177"/>
      <c r="C5" s="177"/>
      <c r="D5" s="177"/>
      <c r="E5" s="177"/>
      <c r="F5" s="177"/>
      <c r="G5" s="177"/>
      <c r="H5" s="177"/>
      <c r="I5" s="177"/>
      <c r="J5" s="177"/>
      <c r="K5" s="177"/>
      <c r="L5" s="79"/>
    </row>
    <row r="6" spans="1:12" ht="12.75" customHeight="1">
      <c r="A6" s="178" t="s">
        <v>90</v>
      </c>
      <c r="B6" s="178"/>
      <c r="C6" s="178"/>
      <c r="D6" s="178"/>
      <c r="E6" s="178"/>
      <c r="F6" s="178"/>
      <c r="G6" s="178"/>
      <c r="H6" s="178"/>
      <c r="I6" s="178"/>
      <c r="J6" s="178"/>
      <c r="K6" s="178"/>
      <c r="L6" s="25"/>
    </row>
    <row r="7" spans="1:12" ht="12.75" customHeight="1">
      <c r="A7" s="178" t="s">
        <v>91</v>
      </c>
      <c r="B7" s="178"/>
      <c r="C7" s="178"/>
      <c r="D7" s="178"/>
      <c r="E7" s="178"/>
      <c r="F7" s="178"/>
      <c r="G7" s="178"/>
      <c r="H7" s="178"/>
      <c r="I7" s="178"/>
      <c r="J7" s="178"/>
      <c r="K7" s="178"/>
      <c r="L7" s="25"/>
    </row>
    <row r="8" spans="1:12" s="47" customFormat="1" ht="15.75" customHeight="1">
      <c r="A8" s="177" t="s">
        <v>92</v>
      </c>
      <c r="B8" s="177"/>
      <c r="C8" s="177"/>
      <c r="D8" s="177"/>
      <c r="E8" s="177"/>
      <c r="F8" s="177"/>
      <c r="G8" s="177"/>
      <c r="H8" s="177"/>
      <c r="I8" s="177"/>
      <c r="J8" s="177"/>
      <c r="K8" s="177"/>
      <c r="L8" s="78"/>
    </row>
    <row r="9" spans="1:12" s="47" customFormat="1" ht="15.75" customHeight="1">
      <c r="A9" s="177" t="s">
        <v>150</v>
      </c>
      <c r="B9" s="177"/>
      <c r="C9" s="177"/>
      <c r="D9" s="177"/>
      <c r="E9" s="177"/>
      <c r="F9" s="177"/>
      <c r="G9" s="177"/>
      <c r="H9" s="177"/>
      <c r="I9" s="177"/>
      <c r="J9" s="177"/>
      <c r="K9" s="177"/>
      <c r="L9" s="78"/>
    </row>
    <row r="10" spans="1:12" s="47" customFormat="1" ht="15.75" customHeight="1">
      <c r="A10" s="80"/>
      <c r="B10" s="80"/>
      <c r="C10" s="80"/>
      <c r="E10" s="82" t="s">
        <v>94</v>
      </c>
      <c r="F10" s="80"/>
      <c r="G10" s="80"/>
      <c r="H10" s="80"/>
      <c r="I10" s="80"/>
      <c r="J10" s="80"/>
      <c r="K10" s="80"/>
      <c r="L10" s="78"/>
    </row>
    <row r="11" spans="1:12" s="47" customFormat="1" ht="15.75">
      <c r="A11" s="80"/>
      <c r="B11" s="80"/>
      <c r="C11" s="80"/>
      <c r="E11" s="82"/>
      <c r="F11" s="80"/>
      <c r="G11" s="80"/>
      <c r="H11" s="80"/>
      <c r="I11" s="80"/>
      <c r="J11" s="80"/>
      <c r="K11" s="80"/>
      <c r="L11" s="78"/>
    </row>
    <row r="13" ht="15.75">
      <c r="B13" s="1" t="s">
        <v>72</v>
      </c>
    </row>
    <row r="14" ht="15.75">
      <c r="B14" s="1" t="s">
        <v>151</v>
      </c>
    </row>
    <row r="16" spans="7:10" ht="12.75">
      <c r="G16" s="19"/>
      <c r="H16" s="179"/>
      <c r="I16" s="179"/>
      <c r="J16" s="179"/>
    </row>
    <row r="17" spans="4:12" ht="12.75" customHeight="1">
      <c r="D17" s="176" t="s">
        <v>152</v>
      </c>
      <c r="E17" s="176"/>
      <c r="F17" s="176"/>
      <c r="G17" s="176"/>
      <c r="H17" s="175" t="s">
        <v>153</v>
      </c>
      <c r="I17" s="175"/>
      <c r="J17" s="175"/>
      <c r="K17" s="175"/>
      <c r="L17" s="175"/>
    </row>
    <row r="18" spans="6:10" ht="6.75" customHeight="1">
      <c r="F18" s="26"/>
      <c r="G18" s="5"/>
      <c r="H18" s="66"/>
      <c r="I18" s="64"/>
      <c r="J18" s="64"/>
    </row>
    <row r="19" spans="4:10" ht="13.5" customHeight="1">
      <c r="D19" s="67" t="s">
        <v>155</v>
      </c>
      <c r="E19" s="20"/>
      <c r="F19" s="67" t="s">
        <v>154</v>
      </c>
      <c r="G19" s="19"/>
      <c r="H19" s="67" t="str">
        <f>D19</f>
        <v>31/03/2006</v>
      </c>
      <c r="I19" s="20"/>
      <c r="J19" s="67" t="s">
        <v>154</v>
      </c>
    </row>
    <row r="20" spans="4:10" ht="13.5" customHeight="1">
      <c r="D20" s="67"/>
      <c r="E20" s="20"/>
      <c r="F20" s="67" t="s">
        <v>284</v>
      </c>
      <c r="G20" s="19"/>
      <c r="H20" s="67"/>
      <c r="I20" s="20"/>
      <c r="J20" s="67" t="s">
        <v>284</v>
      </c>
    </row>
    <row r="21" spans="4:10" ht="12.75">
      <c r="D21" s="5" t="s">
        <v>28</v>
      </c>
      <c r="E21" s="21"/>
      <c r="F21" s="5" t="s">
        <v>28</v>
      </c>
      <c r="G21" s="19"/>
      <c r="H21" s="5" t="s">
        <v>28</v>
      </c>
      <c r="I21" s="21"/>
      <c r="J21" s="5" t="s">
        <v>29</v>
      </c>
    </row>
    <row r="23" spans="2:11" ht="12.75">
      <c r="B23" s="4" t="s">
        <v>0</v>
      </c>
      <c r="D23" s="153">
        <f>H23</f>
        <v>59893</v>
      </c>
      <c r="E23" s="33"/>
      <c r="F23" s="153">
        <f>J23</f>
        <v>81012</v>
      </c>
      <c r="G23" s="65"/>
      <c r="H23" s="33">
        <v>59893</v>
      </c>
      <c r="I23" s="33"/>
      <c r="J23" s="33">
        <v>81012</v>
      </c>
      <c r="K23" s="20"/>
    </row>
    <row r="24" spans="4:11" ht="3.75" customHeight="1">
      <c r="D24" s="153"/>
      <c r="E24" s="33"/>
      <c r="F24" s="153"/>
      <c r="G24" s="65"/>
      <c r="H24" s="33"/>
      <c r="I24" s="33"/>
      <c r="J24" s="33"/>
      <c r="K24" s="20"/>
    </row>
    <row r="25" spans="2:11" ht="12.75" customHeight="1">
      <c r="B25" s="4" t="s">
        <v>189</v>
      </c>
      <c r="D25" s="153">
        <f>H25</f>
        <v>-47402</v>
      </c>
      <c r="E25" s="33"/>
      <c r="F25" s="153">
        <f>J25</f>
        <v>-64861</v>
      </c>
      <c r="G25" s="65"/>
      <c r="H25" s="33">
        <v>-47402</v>
      </c>
      <c r="I25" s="33"/>
      <c r="J25" s="33">
        <v>-64861</v>
      </c>
      <c r="K25" s="20"/>
    </row>
    <row r="26" spans="4:10" ht="3.75" customHeight="1">
      <c r="D26" s="154"/>
      <c r="E26" s="33"/>
      <c r="F26" s="155"/>
      <c r="G26" s="65"/>
      <c r="H26" s="31"/>
      <c r="I26" s="33"/>
      <c r="J26" s="155"/>
    </row>
    <row r="27" spans="2:12" ht="15" customHeight="1">
      <c r="B27" s="4" t="s">
        <v>190</v>
      </c>
      <c r="D27" s="153">
        <f>SUM(D23:D26)</f>
        <v>12491</v>
      </c>
      <c r="E27" s="33"/>
      <c r="F27" s="153">
        <f>SUM(F23:F26)</f>
        <v>16151</v>
      </c>
      <c r="G27" s="65"/>
      <c r="H27" s="33">
        <f>SUM(H23:H26)</f>
        <v>12491</v>
      </c>
      <c r="I27" s="33"/>
      <c r="J27" s="33">
        <f>SUM(J23:J26)</f>
        <v>16151</v>
      </c>
      <c r="K27" s="20"/>
      <c r="L27" s="20"/>
    </row>
    <row r="28" spans="4:12" ht="3.75" customHeight="1">
      <c r="D28" s="153"/>
      <c r="E28" s="33"/>
      <c r="F28" s="153"/>
      <c r="G28" s="65"/>
      <c r="H28" s="33"/>
      <c r="I28" s="33"/>
      <c r="J28" s="33"/>
      <c r="K28" s="20"/>
      <c r="L28" s="20"/>
    </row>
    <row r="29" spans="2:12" ht="12.75">
      <c r="B29" s="4" t="s">
        <v>191</v>
      </c>
      <c r="D29" s="153">
        <f>H29</f>
        <v>8729</v>
      </c>
      <c r="E29" s="33"/>
      <c r="F29" s="153">
        <f>J29</f>
        <v>517</v>
      </c>
      <c r="G29" s="65"/>
      <c r="H29" s="33">
        <f>649+8093-13</f>
        <v>8729</v>
      </c>
      <c r="I29" s="33"/>
      <c r="J29" s="33">
        <v>517</v>
      </c>
      <c r="K29" s="20"/>
      <c r="L29" s="20"/>
    </row>
    <row r="30" spans="4:11" ht="3.75" customHeight="1">
      <c r="D30" s="153"/>
      <c r="E30" s="33"/>
      <c r="F30" s="153"/>
      <c r="G30" s="65"/>
      <c r="H30" s="33"/>
      <c r="I30" s="33"/>
      <c r="J30" s="33"/>
      <c r="K30" s="20"/>
    </row>
    <row r="31" spans="2:12" ht="12.75">
      <c r="B31" s="4" t="s">
        <v>192</v>
      </c>
      <c r="D31" s="33">
        <f>H31</f>
        <v>-4747</v>
      </c>
      <c r="E31" s="33"/>
      <c r="F31" s="33">
        <f>J31</f>
        <v>-4077</v>
      </c>
      <c r="G31" s="33"/>
      <c r="H31" s="33">
        <v>-4747</v>
      </c>
      <c r="I31" s="33"/>
      <c r="J31" s="33">
        <v>-4077</v>
      </c>
      <c r="K31" s="20"/>
      <c r="L31" s="20"/>
    </row>
    <row r="32" spans="4:12" ht="3.75" customHeight="1">
      <c r="D32" s="33"/>
      <c r="E32" s="33"/>
      <c r="F32" s="33"/>
      <c r="G32" s="33"/>
      <c r="H32" s="33"/>
      <c r="I32" s="33"/>
      <c r="J32" s="33"/>
      <c r="K32" s="20"/>
      <c r="L32" s="20"/>
    </row>
    <row r="33" spans="2:12" ht="12.75">
      <c r="B33" s="4" t="s">
        <v>193</v>
      </c>
      <c r="D33" s="65">
        <f>H33</f>
        <v>-6343</v>
      </c>
      <c r="E33" s="33"/>
      <c r="F33" s="156">
        <f>J33</f>
        <v>-5418</v>
      </c>
      <c r="G33" s="65"/>
      <c r="H33" s="33">
        <v>-6343</v>
      </c>
      <c r="I33" s="33"/>
      <c r="J33" s="156">
        <v>-5418</v>
      </c>
      <c r="K33" s="20"/>
      <c r="L33" s="20"/>
    </row>
    <row r="34" spans="4:12" ht="3.75" customHeight="1">
      <c r="D34" s="65"/>
      <c r="E34" s="33"/>
      <c r="F34" s="156"/>
      <c r="G34" s="65"/>
      <c r="H34" s="33"/>
      <c r="I34" s="33"/>
      <c r="J34" s="156"/>
      <c r="K34" s="20"/>
      <c r="L34" s="20"/>
    </row>
    <row r="35" spans="2:12" ht="12.75">
      <c r="B35" s="4" t="s">
        <v>194</v>
      </c>
      <c r="D35" s="156">
        <f>H35</f>
        <v>-5628</v>
      </c>
      <c r="E35" s="156"/>
      <c r="F35" s="156">
        <f>J35</f>
        <v>-4416</v>
      </c>
      <c r="G35" s="156"/>
      <c r="H35" s="156">
        <f>-5641+13</f>
        <v>-5628</v>
      </c>
      <c r="I35" s="156"/>
      <c r="J35" s="156">
        <f>-5379+-12+975</f>
        <v>-4416</v>
      </c>
      <c r="K35" s="20"/>
      <c r="L35" s="20"/>
    </row>
    <row r="36" spans="4:12" ht="3.75" customHeight="1">
      <c r="D36" s="156"/>
      <c r="E36" s="156"/>
      <c r="F36" s="156"/>
      <c r="G36" s="156"/>
      <c r="H36" s="156"/>
      <c r="I36" s="156"/>
      <c r="J36" s="156"/>
      <c r="K36" s="20"/>
      <c r="L36" s="20"/>
    </row>
    <row r="37" spans="2:12" ht="12.75">
      <c r="B37" s="4" t="s">
        <v>195</v>
      </c>
      <c r="D37" s="153">
        <f>H37</f>
        <v>-4484</v>
      </c>
      <c r="E37" s="156"/>
      <c r="F37" s="156">
        <f>J37</f>
        <v>-4187</v>
      </c>
      <c r="G37" s="156"/>
      <c r="H37" s="156">
        <v>-4484</v>
      </c>
      <c r="I37" s="156"/>
      <c r="J37" s="156">
        <v>-4187</v>
      </c>
      <c r="K37" s="20"/>
      <c r="L37" s="20"/>
    </row>
    <row r="38" spans="4:12" ht="3.75" customHeight="1">
      <c r="D38" s="153"/>
      <c r="E38" s="156"/>
      <c r="F38" s="156"/>
      <c r="G38" s="156"/>
      <c r="H38" s="156"/>
      <c r="I38" s="156"/>
      <c r="J38" s="156"/>
      <c r="K38" s="20"/>
      <c r="L38" s="20"/>
    </row>
    <row r="39" spans="2:12" ht="12.75">
      <c r="B39" s="4" t="s">
        <v>180</v>
      </c>
      <c r="D39" s="153">
        <f>H39</f>
        <v>4833</v>
      </c>
      <c r="E39" s="156"/>
      <c r="F39" s="156">
        <f>J39</f>
        <v>8230</v>
      </c>
      <c r="G39" s="156"/>
      <c r="H39" s="156">
        <v>4833</v>
      </c>
      <c r="I39" s="156"/>
      <c r="J39" s="156">
        <v>8230</v>
      </c>
      <c r="K39" s="20"/>
      <c r="L39" s="20"/>
    </row>
    <row r="40" spans="2:12" ht="3.75" customHeight="1">
      <c r="B40" s="135"/>
      <c r="D40" s="31"/>
      <c r="E40" s="33"/>
      <c r="F40" s="154"/>
      <c r="G40" s="65"/>
      <c r="H40" s="31"/>
      <c r="I40" s="33"/>
      <c r="J40" s="31"/>
      <c r="K40" s="20"/>
      <c r="L40" s="20"/>
    </row>
    <row r="41" spans="2:12" ht="17.25" customHeight="1">
      <c r="B41" s="13" t="s">
        <v>287</v>
      </c>
      <c r="D41" s="153">
        <f>SUM(D27:D40)</f>
        <v>4851</v>
      </c>
      <c r="E41" s="156"/>
      <c r="F41" s="156">
        <f>SUM(F27:F40)</f>
        <v>6800</v>
      </c>
      <c r="G41" s="156"/>
      <c r="H41" s="156">
        <f>SUM(H27:H40)</f>
        <v>4851</v>
      </c>
      <c r="I41" s="156"/>
      <c r="J41" s="156">
        <f>SUM(J27:J40)</f>
        <v>6800</v>
      </c>
      <c r="K41" s="20"/>
      <c r="L41" s="20"/>
    </row>
    <row r="42" spans="2:12" ht="3.75" customHeight="1">
      <c r="B42" s="17"/>
      <c r="D42" s="153"/>
      <c r="E42" s="156"/>
      <c r="F42" s="156"/>
      <c r="G42" s="156"/>
      <c r="H42" s="156"/>
      <c r="I42" s="156"/>
      <c r="J42" s="156"/>
      <c r="K42" s="20"/>
      <c r="L42" s="20"/>
    </row>
    <row r="43" spans="2:12" ht="12.75">
      <c r="B43" s="13" t="s">
        <v>10</v>
      </c>
      <c r="D43" s="153">
        <f>H43</f>
        <v>-1061</v>
      </c>
      <c r="E43" s="156"/>
      <c r="F43" s="156">
        <f>J43</f>
        <v>-2013</v>
      </c>
      <c r="G43" s="156"/>
      <c r="H43" s="156">
        <v>-1061</v>
      </c>
      <c r="I43" s="156"/>
      <c r="J43" s="156">
        <v>-2013</v>
      </c>
      <c r="K43" s="20"/>
      <c r="L43" s="20"/>
    </row>
    <row r="44" spans="4:12" ht="3.75" customHeight="1">
      <c r="D44" s="157"/>
      <c r="E44" s="156"/>
      <c r="F44" s="155"/>
      <c r="G44" s="156"/>
      <c r="H44" s="155"/>
      <c r="I44" s="156"/>
      <c r="J44" s="155"/>
      <c r="K44" s="20"/>
      <c r="L44" s="20"/>
    </row>
    <row r="45" spans="2:12" ht="17.25" customHeight="1">
      <c r="B45" s="17" t="s">
        <v>288</v>
      </c>
      <c r="D45" s="153">
        <f>SUM(D41:D44)</f>
        <v>3790</v>
      </c>
      <c r="E45" s="156"/>
      <c r="F45" s="156">
        <f>SUM(F41:F44)</f>
        <v>4787</v>
      </c>
      <c r="G45" s="153"/>
      <c r="H45" s="156">
        <f>SUM(H41:H44)</f>
        <v>3790</v>
      </c>
      <c r="I45" s="156"/>
      <c r="J45" s="156">
        <f>SUM(J41:J44)</f>
        <v>4787</v>
      </c>
      <c r="K45" s="136"/>
      <c r="L45" s="20"/>
    </row>
    <row r="46" spans="2:12" ht="2.25" customHeight="1" thickBot="1">
      <c r="B46" s="17"/>
      <c r="D46" s="143"/>
      <c r="E46" s="24"/>
      <c r="F46" s="142"/>
      <c r="G46" s="36"/>
      <c r="H46" s="142"/>
      <c r="I46" s="24"/>
      <c r="J46" s="142"/>
      <c r="K46" s="136"/>
      <c r="L46" s="20"/>
    </row>
    <row r="47" spans="4:12" ht="22.5" customHeight="1">
      <c r="D47" s="22"/>
      <c r="E47" s="20"/>
      <c r="F47" s="23"/>
      <c r="G47" s="21"/>
      <c r="H47" s="7"/>
      <c r="I47" s="20"/>
      <c r="J47" s="23"/>
      <c r="K47" s="20"/>
      <c r="L47" s="20"/>
    </row>
    <row r="48" spans="2:12" ht="12.75">
      <c r="B48" s="4" t="s">
        <v>196</v>
      </c>
      <c r="D48" s="22"/>
      <c r="E48" s="20"/>
      <c r="F48" s="23"/>
      <c r="G48" s="21"/>
      <c r="H48" s="7"/>
      <c r="I48" s="20"/>
      <c r="J48" s="23"/>
      <c r="K48" s="20"/>
      <c r="L48" s="20"/>
    </row>
    <row r="49" spans="2:12" ht="12.75">
      <c r="B49" s="4" t="s">
        <v>197</v>
      </c>
      <c r="D49" s="36">
        <f>H49</f>
        <v>3666</v>
      </c>
      <c r="E49" s="24"/>
      <c r="F49" s="24">
        <f>J49</f>
        <v>4747</v>
      </c>
      <c r="G49" s="24"/>
      <c r="H49" s="24">
        <v>3666</v>
      </c>
      <c r="I49" s="24"/>
      <c r="J49" s="24">
        <v>4747</v>
      </c>
      <c r="K49" s="20"/>
      <c r="L49" s="20"/>
    </row>
    <row r="50" spans="2:12" ht="12.75">
      <c r="B50" s="4" t="s">
        <v>274</v>
      </c>
      <c r="D50" s="36">
        <f>H50</f>
        <v>124</v>
      </c>
      <c r="E50" s="24"/>
      <c r="F50" s="24">
        <f>J50</f>
        <v>40</v>
      </c>
      <c r="G50" s="24"/>
      <c r="H50" s="24">
        <v>124</v>
      </c>
      <c r="I50" s="24"/>
      <c r="J50" s="24">
        <v>40</v>
      </c>
      <c r="K50" s="20"/>
      <c r="L50" s="20"/>
    </row>
    <row r="51" spans="4:12" ht="17.25" customHeight="1" thickBot="1">
      <c r="D51" s="144">
        <f>SUM(D49:D50)</f>
        <v>3790</v>
      </c>
      <c r="E51" s="24"/>
      <c r="F51" s="144">
        <f>SUM(F49:F50)</f>
        <v>4787</v>
      </c>
      <c r="G51" s="24"/>
      <c r="H51" s="144">
        <f>SUM(H49:H50)</f>
        <v>3790</v>
      </c>
      <c r="I51" s="24"/>
      <c r="J51" s="144">
        <f>SUM(J49:J50)</f>
        <v>4787</v>
      </c>
      <c r="K51" s="20"/>
      <c r="L51" s="20"/>
    </row>
    <row r="52" spans="4:12" ht="17.25" customHeight="1">
      <c r="D52" s="24"/>
      <c r="E52" s="24"/>
      <c r="F52" s="24"/>
      <c r="G52" s="24"/>
      <c r="H52" s="24"/>
      <c r="I52" s="24"/>
      <c r="J52" s="24"/>
      <c r="K52" s="20"/>
      <c r="L52" s="20"/>
    </row>
    <row r="53" spans="4:12" ht="17.25" customHeight="1">
      <c r="D53" s="24"/>
      <c r="E53" s="24"/>
      <c r="F53" s="24"/>
      <c r="G53" s="24"/>
      <c r="H53" s="24"/>
      <c r="I53" s="24"/>
      <c r="J53" s="24"/>
      <c r="K53" s="20"/>
      <c r="L53" s="20"/>
    </row>
    <row r="54" spans="4:13" ht="18.75" customHeight="1">
      <c r="D54" s="24"/>
      <c r="E54" s="24"/>
      <c r="F54" s="24"/>
      <c r="G54" s="24"/>
      <c r="H54" s="24"/>
      <c r="I54" s="24"/>
      <c r="J54" s="24"/>
      <c r="K54" s="20"/>
      <c r="L54" s="20"/>
      <c r="M54" s="20"/>
    </row>
    <row r="55" spans="2:13" ht="12.75">
      <c r="B55" s="2" t="s">
        <v>289</v>
      </c>
      <c r="D55" s="145"/>
      <c r="E55" s="146"/>
      <c r="F55" s="145"/>
      <c r="G55" s="145"/>
      <c r="H55" s="145"/>
      <c r="I55" s="145"/>
      <c r="J55" s="145"/>
      <c r="K55" s="20"/>
      <c r="L55" s="20"/>
      <c r="M55" s="20"/>
    </row>
    <row r="56" spans="2:13" ht="2.25" customHeight="1">
      <c r="B56" s="10"/>
      <c r="D56" s="22"/>
      <c r="E56" s="22"/>
      <c r="F56" s="22"/>
      <c r="G56" s="22"/>
      <c r="H56" s="22"/>
      <c r="I56" s="22"/>
      <c r="J56" s="22"/>
      <c r="K56" s="20"/>
      <c r="L56" s="20"/>
      <c r="M56" s="20"/>
    </row>
    <row r="57" spans="2:13" ht="12.75">
      <c r="B57" s="4" t="s">
        <v>108</v>
      </c>
      <c r="D57" s="158">
        <f>H57</f>
        <v>0.51</v>
      </c>
      <c r="E57" s="159"/>
      <c r="F57" s="159">
        <v>0.58</v>
      </c>
      <c r="G57" s="159"/>
      <c r="H57" s="158">
        <v>0.51</v>
      </c>
      <c r="I57" s="159"/>
      <c r="J57" s="159">
        <v>0.58</v>
      </c>
      <c r="K57" s="20"/>
      <c r="L57" s="20"/>
      <c r="M57" s="20"/>
    </row>
    <row r="58" spans="4:13" ht="2.25" customHeight="1">
      <c r="D58" s="24"/>
      <c r="E58" s="24"/>
      <c r="F58" s="24"/>
      <c r="G58" s="24"/>
      <c r="H58" s="24"/>
      <c r="I58" s="24"/>
      <c r="J58" s="24"/>
      <c r="K58" s="20"/>
      <c r="L58" s="20"/>
      <c r="M58" s="20"/>
    </row>
    <row r="59" spans="2:13" ht="12.75">
      <c r="B59" s="4" t="s">
        <v>109</v>
      </c>
      <c r="C59" s="3"/>
      <c r="D59" s="137" t="s">
        <v>3</v>
      </c>
      <c r="E59" s="137"/>
      <c r="F59" s="137" t="s">
        <v>3</v>
      </c>
      <c r="G59" s="137"/>
      <c r="H59" s="137" t="s">
        <v>3</v>
      </c>
      <c r="I59" s="137"/>
      <c r="J59" s="137" t="s">
        <v>3</v>
      </c>
      <c r="K59" s="20"/>
      <c r="L59" s="20"/>
      <c r="M59" s="20"/>
    </row>
    <row r="60" spans="4:13" ht="12.75">
      <c r="D60" s="7"/>
      <c r="E60" s="24"/>
      <c r="F60" s="7"/>
      <c r="G60" s="24"/>
      <c r="H60" s="7"/>
      <c r="I60" s="24"/>
      <c r="J60" s="7"/>
      <c r="K60" s="20"/>
      <c r="L60" s="20"/>
      <c r="M60" s="20"/>
    </row>
    <row r="61" spans="2:13" ht="12.75">
      <c r="B61" s="10"/>
      <c r="D61" s="7"/>
      <c r="E61" s="24"/>
      <c r="F61" s="7"/>
      <c r="G61" s="24"/>
      <c r="H61" s="7"/>
      <c r="I61" s="24"/>
      <c r="J61" s="7"/>
      <c r="K61" s="20"/>
      <c r="L61" s="20"/>
      <c r="M61" s="20"/>
    </row>
    <row r="62" spans="4:13" ht="12.75">
      <c r="D62" s="140"/>
      <c r="E62" s="138"/>
      <c r="F62" s="140"/>
      <c r="G62" s="139"/>
      <c r="H62" s="140"/>
      <c r="I62" s="138"/>
      <c r="J62" s="140"/>
      <c r="K62" s="20"/>
      <c r="L62" s="20"/>
      <c r="M62" s="20"/>
    </row>
    <row r="63" spans="4:13" ht="12.75">
      <c r="D63" s="20"/>
      <c r="E63" s="20"/>
      <c r="F63" s="21"/>
      <c r="G63" s="21"/>
      <c r="H63" s="20"/>
      <c r="I63" s="20"/>
      <c r="J63" s="23"/>
      <c r="K63" s="20"/>
      <c r="L63" s="20"/>
      <c r="M63" s="20"/>
    </row>
    <row r="64" spans="4:12" ht="12.75">
      <c r="D64" s="20"/>
      <c r="E64" s="20"/>
      <c r="F64" s="21"/>
      <c r="G64" s="21"/>
      <c r="H64" s="20"/>
      <c r="I64" s="20"/>
      <c r="J64" s="141"/>
      <c r="K64" s="20"/>
      <c r="L64" s="20"/>
    </row>
    <row r="65" spans="2:10" ht="12.75">
      <c r="B65" s="117"/>
      <c r="D65" s="40"/>
      <c r="J65" s="8"/>
    </row>
    <row r="66" spans="2:10" ht="12.75">
      <c r="B66" s="117"/>
      <c r="D66" s="40"/>
      <c r="J66" s="8"/>
    </row>
    <row r="67" spans="2:10" ht="12.75">
      <c r="B67" s="117"/>
      <c r="D67" s="40"/>
      <c r="J67" s="8"/>
    </row>
    <row r="68" spans="1:10" ht="12.75">
      <c r="A68" s="116"/>
      <c r="J68" s="8"/>
    </row>
    <row r="69" ht="12.75">
      <c r="J69" s="8"/>
    </row>
    <row r="70" ht="12.75">
      <c r="J70" s="8"/>
    </row>
    <row r="71" spans="2:10" ht="12.75">
      <c r="B71" s="132" t="s">
        <v>130</v>
      </c>
      <c r="J71" s="8"/>
    </row>
    <row r="72" ht="12.75">
      <c r="J72" s="8"/>
    </row>
    <row r="73" ht="12.75">
      <c r="J73" s="8"/>
    </row>
    <row r="74" ht="12.75">
      <c r="J74" s="8"/>
    </row>
  </sheetData>
  <mergeCells count="8">
    <mergeCell ref="A5:K5"/>
    <mergeCell ref="A6:K6"/>
    <mergeCell ref="A7:K7"/>
    <mergeCell ref="H16:J16"/>
    <mergeCell ref="H17:L17"/>
    <mergeCell ref="D17:G17"/>
    <mergeCell ref="A8:K8"/>
    <mergeCell ref="A9:K9"/>
  </mergeCells>
  <printOptions/>
  <pageMargins left="0.4" right="0.1" top="0.63" bottom="0.07" header="0.42" footer="0.236220472440945"/>
  <pageSetup horizontalDpi="600" verticalDpi="600" orientation="portrait" paperSize="9" scale="89"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dimension ref="B8:I89"/>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17.57421875" style="4" customWidth="1"/>
    <col min="5" max="5" width="14.7109375" style="4" customWidth="1"/>
    <col min="6" max="6" width="6.28125" style="4" customWidth="1"/>
    <col min="7" max="7" width="13.57421875" style="9" customWidth="1"/>
    <col min="8" max="8" width="1.7109375" style="4" customWidth="1"/>
    <col min="9" max="16384" width="9.140625" style="4" customWidth="1"/>
  </cols>
  <sheetData>
    <row r="1" ht="12.75"/>
    <row r="2" ht="12.75"/>
    <row r="3" ht="9" customHeight="1"/>
    <row r="4" ht="6" customHeight="1"/>
    <row r="5" ht="6" customHeight="1"/>
    <row r="6" ht="6" customHeight="1"/>
    <row r="7" ht="6" customHeight="1"/>
    <row r="8" spans="2:7" ht="15.75">
      <c r="B8" s="1" t="s">
        <v>61</v>
      </c>
      <c r="G8" s="119"/>
    </row>
    <row r="9" spans="2:7" ht="15.75">
      <c r="B9" s="1" t="s">
        <v>157</v>
      </c>
      <c r="G9" s="119"/>
    </row>
    <row r="10" spans="3:9" ht="6.75" customHeight="1">
      <c r="C10" s="26"/>
      <c r="E10" s="5"/>
      <c r="F10" s="12"/>
      <c r="G10" s="27"/>
      <c r="I10" s="12"/>
    </row>
    <row r="11" spans="3:9" ht="4.5" customHeight="1">
      <c r="C11" s="28"/>
      <c r="E11" s="5"/>
      <c r="G11" s="28"/>
      <c r="I11" s="12"/>
    </row>
    <row r="12" spans="3:9" ht="13.5" customHeight="1">
      <c r="C12" s="28"/>
      <c r="E12" s="5"/>
      <c r="G12" s="28"/>
      <c r="I12" s="12"/>
    </row>
    <row r="13" spans="3:7" ht="12.75">
      <c r="C13" s="28"/>
      <c r="E13" s="29"/>
      <c r="G13" s="29"/>
    </row>
    <row r="14" spans="3:7" ht="12.75">
      <c r="C14" s="28"/>
      <c r="E14" s="5"/>
      <c r="G14" s="28"/>
    </row>
    <row r="15" spans="3:7" ht="12.75">
      <c r="C15" s="30"/>
      <c r="E15" s="35"/>
      <c r="F15" s="3"/>
      <c r="G15" s="28"/>
    </row>
    <row r="16" spans="2:7" ht="12.75">
      <c r="B16" s="2" t="s">
        <v>198</v>
      </c>
      <c r="C16" s="20"/>
      <c r="D16" s="20"/>
      <c r="E16" s="22"/>
      <c r="F16" s="20"/>
      <c r="G16" s="22"/>
    </row>
    <row r="17" spans="2:7" ht="3.75" customHeight="1">
      <c r="B17" s="10"/>
      <c r="C17" s="20"/>
      <c r="D17" s="20"/>
      <c r="E17" s="7"/>
      <c r="F17" s="20"/>
      <c r="G17" s="7"/>
    </row>
    <row r="18" spans="2:7" ht="12.75">
      <c r="B18" s="2" t="s">
        <v>199</v>
      </c>
      <c r="C18" s="20"/>
      <c r="D18" s="20"/>
      <c r="E18" s="7"/>
      <c r="F18" s="20"/>
      <c r="G18" s="7"/>
    </row>
    <row r="19" spans="2:7" ht="3.75" customHeight="1">
      <c r="B19" s="10"/>
      <c r="C19" s="20"/>
      <c r="D19" s="20"/>
      <c r="E19" s="7"/>
      <c r="F19" s="20"/>
      <c r="G19" s="7"/>
    </row>
    <row r="20" spans="2:7" ht="12.75">
      <c r="B20" s="4" t="s">
        <v>200</v>
      </c>
      <c r="C20" s="20"/>
      <c r="D20" s="20"/>
      <c r="E20" s="7">
        <f>46800+1290</f>
        <v>48090</v>
      </c>
      <c r="F20" s="20"/>
      <c r="G20" s="7">
        <f>51850+1296</f>
        <v>53146</v>
      </c>
    </row>
    <row r="21" spans="2:7" ht="12.75">
      <c r="B21" s="4" t="s">
        <v>231</v>
      </c>
      <c r="C21" s="20"/>
      <c r="D21" s="20"/>
      <c r="E21" s="7">
        <v>63557</v>
      </c>
      <c r="F21" s="20"/>
      <c r="G21" s="7">
        <v>63557</v>
      </c>
    </row>
    <row r="22" spans="2:7" ht="12.75">
      <c r="B22" s="4" t="s">
        <v>230</v>
      </c>
      <c r="C22" s="20"/>
      <c r="D22" s="20"/>
      <c r="E22" s="7">
        <v>4984</v>
      </c>
      <c r="F22" s="20"/>
      <c r="G22" s="7">
        <v>4984</v>
      </c>
    </row>
    <row r="23" spans="2:7" ht="12.75">
      <c r="B23" s="4" t="s">
        <v>201</v>
      </c>
      <c r="C23" s="20"/>
      <c r="D23" s="20"/>
      <c r="E23" s="7">
        <v>44189</v>
      </c>
      <c r="F23" s="20"/>
      <c r="G23" s="7">
        <v>21604</v>
      </c>
    </row>
    <row r="24" spans="2:7" ht="12.75">
      <c r="B24" s="4" t="s">
        <v>275</v>
      </c>
      <c r="C24" s="20"/>
      <c r="D24" s="20"/>
      <c r="E24" s="7">
        <v>126825</v>
      </c>
      <c r="F24" s="20"/>
      <c r="G24" s="7">
        <v>131378</v>
      </c>
    </row>
    <row r="25" spans="2:7" ht="12.75">
      <c r="B25" s="4" t="s">
        <v>202</v>
      </c>
      <c r="C25" s="20"/>
      <c r="D25" s="20"/>
      <c r="E25" s="7">
        <v>1000</v>
      </c>
      <c r="F25" s="7"/>
      <c r="G25" s="7">
        <v>1870</v>
      </c>
    </row>
    <row r="26" spans="3:7" ht="17.25" customHeight="1">
      <c r="C26" s="20"/>
      <c r="D26" s="20"/>
      <c r="E26" s="148">
        <f>SUM(E20:E25)</f>
        <v>288645</v>
      </c>
      <c r="F26" s="7"/>
      <c r="G26" s="148">
        <f>SUM(G20:G25)</f>
        <v>276539</v>
      </c>
    </row>
    <row r="27" spans="2:7" ht="12.75">
      <c r="B27" s="10"/>
      <c r="C27" s="20"/>
      <c r="D27" s="20"/>
      <c r="E27" s="7"/>
      <c r="F27" s="20"/>
      <c r="G27" s="7"/>
    </row>
    <row r="28" spans="2:7" ht="12.75">
      <c r="B28" s="2" t="s">
        <v>203</v>
      </c>
      <c r="C28" s="136"/>
      <c r="D28" s="20"/>
      <c r="E28" s="7"/>
      <c r="F28" s="7"/>
      <c r="G28" s="7"/>
    </row>
    <row r="29" spans="2:7" ht="3.75" customHeight="1">
      <c r="B29" s="10"/>
      <c r="C29" s="20"/>
      <c r="D29" s="20"/>
      <c r="E29" s="7"/>
      <c r="F29" s="20"/>
      <c r="G29" s="33"/>
    </row>
    <row r="30" spans="2:7" ht="12.75">
      <c r="B30" s="4" t="s">
        <v>204</v>
      </c>
      <c r="C30" s="20"/>
      <c r="D30" s="20"/>
      <c r="E30" s="7">
        <v>37555</v>
      </c>
      <c r="F30" s="20"/>
      <c r="G30" s="33">
        <v>49732</v>
      </c>
    </row>
    <row r="31" spans="2:7" ht="12.75">
      <c r="B31" s="4" t="s">
        <v>235</v>
      </c>
      <c r="C31" s="20"/>
      <c r="D31" s="20"/>
      <c r="E31" s="7">
        <v>51239</v>
      </c>
      <c r="F31" s="20"/>
      <c r="G31" s="33">
        <v>54203</v>
      </c>
    </row>
    <row r="32" spans="2:7" ht="12.75">
      <c r="B32" s="4" t="s">
        <v>228</v>
      </c>
      <c r="C32" s="20"/>
      <c r="D32" s="20"/>
      <c r="E32" s="7">
        <v>6672</v>
      </c>
      <c r="F32" s="20"/>
      <c r="G32" s="7">
        <v>15495</v>
      </c>
    </row>
    <row r="33" spans="2:7" ht="12.75">
      <c r="B33" s="4" t="s">
        <v>205</v>
      </c>
      <c r="C33" s="20"/>
      <c r="D33" s="20"/>
      <c r="E33" s="7">
        <v>406047</v>
      </c>
      <c r="F33" s="20"/>
      <c r="G33" s="7">
        <v>392047</v>
      </c>
    </row>
    <row r="34" spans="2:7" ht="17.25" customHeight="1">
      <c r="B34" s="10"/>
      <c r="C34" s="20"/>
      <c r="D34" s="20"/>
      <c r="E34" s="84">
        <f>SUM(E30:E33)</f>
        <v>501513</v>
      </c>
      <c r="F34" s="20"/>
      <c r="G34" s="84">
        <f>SUM(G30:G33)</f>
        <v>511477</v>
      </c>
    </row>
    <row r="35" spans="2:7" ht="17.25" customHeight="1" thickBot="1">
      <c r="B35" s="2" t="s">
        <v>206</v>
      </c>
      <c r="C35" s="20"/>
      <c r="D35" s="20"/>
      <c r="E35" s="149">
        <f>E26+E34</f>
        <v>790158</v>
      </c>
      <c r="F35" s="20"/>
      <c r="G35" s="51">
        <f>G26+G34</f>
        <v>788016</v>
      </c>
    </row>
    <row r="36" spans="2:7" ht="12.75">
      <c r="B36" s="10"/>
      <c r="C36" s="20"/>
      <c r="D36" s="20"/>
      <c r="E36" s="7"/>
      <c r="F36" s="20"/>
      <c r="G36" s="7"/>
    </row>
    <row r="37" spans="2:7" ht="12.75">
      <c r="B37" s="2" t="s">
        <v>207</v>
      </c>
      <c r="C37" s="20"/>
      <c r="D37" s="20"/>
      <c r="E37" s="7"/>
      <c r="F37" s="20"/>
      <c r="G37" s="7"/>
    </row>
    <row r="38" spans="2:7" ht="3.75" customHeight="1">
      <c r="B38" s="10"/>
      <c r="C38" s="20"/>
      <c r="D38" s="20"/>
      <c r="E38" s="7"/>
      <c r="F38" s="20"/>
      <c r="G38" s="7"/>
    </row>
    <row r="39" spans="2:7" ht="12.75">
      <c r="B39" s="2" t="s">
        <v>208</v>
      </c>
      <c r="C39" s="20"/>
      <c r="D39" s="20"/>
      <c r="E39" s="7"/>
      <c r="F39" s="20"/>
      <c r="G39" s="7"/>
    </row>
    <row r="40" spans="2:7" ht="3.75" customHeight="1">
      <c r="B40" s="10"/>
      <c r="C40" s="20"/>
      <c r="D40" s="20"/>
      <c r="E40" s="33"/>
      <c r="F40" s="20"/>
      <c r="G40" s="33"/>
    </row>
    <row r="41" spans="2:7" ht="12.75">
      <c r="B41" s="4" t="s">
        <v>209</v>
      </c>
      <c r="C41" s="20"/>
      <c r="D41" s="20"/>
      <c r="E41" s="7">
        <v>386678</v>
      </c>
      <c r="F41" s="20"/>
      <c r="G41" s="33">
        <v>386678</v>
      </c>
    </row>
    <row r="42" spans="2:7" ht="12.75">
      <c r="B42" s="4" t="s">
        <v>210</v>
      </c>
      <c r="C42" s="20"/>
      <c r="D42" s="20"/>
      <c r="E42" s="33">
        <v>-28530</v>
      </c>
      <c r="F42" s="20"/>
      <c r="G42" s="33">
        <v>-27666</v>
      </c>
    </row>
    <row r="43" spans="2:7" ht="12.75">
      <c r="B43" s="4" t="s">
        <v>233</v>
      </c>
      <c r="C43" s="20"/>
      <c r="D43" s="20"/>
      <c r="E43" s="31">
        <v>48242</v>
      </c>
      <c r="F43" s="20"/>
      <c r="G43" s="161">
        <v>26830</v>
      </c>
    </row>
    <row r="44" spans="2:7" ht="15" customHeight="1">
      <c r="B44" s="4" t="s">
        <v>211</v>
      </c>
      <c r="C44" s="20"/>
      <c r="D44" s="20"/>
      <c r="E44" s="7">
        <f>SUM(E41:E43)</f>
        <v>406390</v>
      </c>
      <c r="F44" s="20"/>
      <c r="G44" s="33">
        <f>SUM(G41:G43)</f>
        <v>385842</v>
      </c>
    </row>
    <row r="45" spans="2:7" ht="12.75">
      <c r="B45" s="2" t="s">
        <v>274</v>
      </c>
      <c r="C45" s="20"/>
      <c r="D45" s="20"/>
      <c r="E45" s="7">
        <v>27030</v>
      </c>
      <c r="F45" s="20"/>
      <c r="G45" s="33">
        <v>26906</v>
      </c>
    </row>
    <row r="46" spans="2:7" ht="3.75" customHeight="1">
      <c r="B46" s="2"/>
      <c r="C46" s="20"/>
      <c r="D46" s="20"/>
      <c r="E46" s="7"/>
      <c r="F46" s="20"/>
      <c r="G46" s="33"/>
    </row>
    <row r="47" spans="2:7" ht="17.25" customHeight="1">
      <c r="B47" s="2" t="s">
        <v>212</v>
      </c>
      <c r="C47" s="20"/>
      <c r="D47" s="20"/>
      <c r="E47" s="148">
        <f>SUM(E44:E46)</f>
        <v>433420</v>
      </c>
      <c r="F47" s="20"/>
      <c r="G47" s="148">
        <f>SUM(G44:G46)</f>
        <v>412748</v>
      </c>
    </row>
    <row r="48" spans="2:7" ht="12.75">
      <c r="B48" s="10"/>
      <c r="C48" s="20"/>
      <c r="D48" s="20"/>
      <c r="E48" s="7"/>
      <c r="F48" s="20"/>
      <c r="G48" s="7"/>
    </row>
    <row r="49" spans="2:7" ht="12.75">
      <c r="B49" s="150" t="s">
        <v>213</v>
      </c>
      <c r="C49" s="20"/>
      <c r="D49" s="20"/>
      <c r="E49" s="7"/>
      <c r="F49" s="20"/>
      <c r="G49" s="7"/>
    </row>
    <row r="50" spans="2:7" ht="3.75" customHeight="1">
      <c r="B50" s="150"/>
      <c r="C50" s="20"/>
      <c r="D50" s="20"/>
      <c r="E50" s="7"/>
      <c r="F50" s="20"/>
      <c r="G50" s="7"/>
    </row>
    <row r="51" spans="2:7" ht="12.75">
      <c r="B51" s="90" t="s">
        <v>218</v>
      </c>
      <c r="C51" s="20"/>
      <c r="D51" s="20"/>
      <c r="E51" s="7">
        <v>47</v>
      </c>
      <c r="F51" s="20"/>
      <c r="G51" s="7">
        <v>55</v>
      </c>
    </row>
    <row r="52" spans="2:7" ht="12.75">
      <c r="B52" s="4" t="s">
        <v>229</v>
      </c>
      <c r="C52" s="20"/>
      <c r="D52" s="20"/>
      <c r="E52" s="7">
        <v>1293</v>
      </c>
      <c r="F52" s="20"/>
      <c r="G52" s="7">
        <v>1294</v>
      </c>
    </row>
    <row r="53" spans="2:7" ht="17.25" customHeight="1">
      <c r="B53" s="32"/>
      <c r="C53" s="20"/>
      <c r="D53" s="20"/>
      <c r="E53" s="148">
        <f>SUM(E50:E52)</f>
        <v>1340</v>
      </c>
      <c r="F53" s="20"/>
      <c r="G53" s="148">
        <f>SUM(G51:G52)</f>
        <v>1349</v>
      </c>
    </row>
    <row r="54" spans="2:7" ht="12.75">
      <c r="B54" s="10"/>
      <c r="C54" s="20"/>
      <c r="D54" s="20"/>
      <c r="E54" s="7"/>
      <c r="F54" s="20"/>
      <c r="G54" s="33"/>
    </row>
    <row r="55" spans="2:7" ht="12.75">
      <c r="B55" s="2" t="s">
        <v>214</v>
      </c>
      <c r="C55" s="20"/>
      <c r="D55" s="20"/>
      <c r="E55" s="7"/>
      <c r="F55" s="20"/>
      <c r="G55" s="33"/>
    </row>
    <row r="56" spans="2:7" ht="3.75" customHeight="1">
      <c r="B56" s="4" t="s">
        <v>211</v>
      </c>
      <c r="C56" s="20"/>
      <c r="D56" s="20"/>
      <c r="E56" s="7"/>
      <c r="F56" s="20"/>
      <c r="G56" s="33"/>
    </row>
    <row r="57" spans="2:7" ht="12.75">
      <c r="B57" s="90" t="s">
        <v>217</v>
      </c>
      <c r="C57" s="20"/>
      <c r="D57" s="20"/>
      <c r="E57" s="7">
        <v>320481</v>
      </c>
      <c r="F57" s="20"/>
      <c r="G57" s="7">
        <v>322018</v>
      </c>
    </row>
    <row r="58" spans="2:7" ht="12.75">
      <c r="B58" s="90" t="s">
        <v>236</v>
      </c>
      <c r="C58" s="20"/>
      <c r="D58" s="20"/>
      <c r="E58" s="7">
        <v>34512</v>
      </c>
      <c r="F58" s="20"/>
      <c r="G58" s="7">
        <v>50337</v>
      </c>
    </row>
    <row r="59" spans="2:7" ht="12.75">
      <c r="B59" s="90" t="s">
        <v>215</v>
      </c>
      <c r="C59" s="20"/>
      <c r="D59" s="20"/>
      <c r="E59" s="7">
        <v>250</v>
      </c>
      <c r="F59" s="20"/>
      <c r="G59" s="33">
        <v>1426</v>
      </c>
    </row>
    <row r="60" spans="2:7" ht="12.75">
      <c r="B60" s="90" t="s">
        <v>216</v>
      </c>
      <c r="C60" s="20"/>
      <c r="D60" s="20"/>
      <c r="E60" s="33">
        <v>155</v>
      </c>
      <c r="F60" s="20"/>
      <c r="G60" s="33">
        <v>138</v>
      </c>
    </row>
    <row r="61" spans="2:7" ht="17.25" customHeight="1">
      <c r="B61" s="90"/>
      <c r="C61" s="20"/>
      <c r="D61" s="20"/>
      <c r="E61" s="84">
        <f>SUM(E57:E60)</f>
        <v>355398</v>
      </c>
      <c r="F61" s="20"/>
      <c r="G61" s="84">
        <f>SUM(G57:G60)</f>
        <v>373919</v>
      </c>
    </row>
    <row r="62" spans="2:7" ht="17.25" customHeight="1">
      <c r="B62" s="150" t="s">
        <v>219</v>
      </c>
      <c r="C62" s="20"/>
      <c r="D62" s="20"/>
      <c r="E62" s="33">
        <f>E53+E61</f>
        <v>356738</v>
      </c>
      <c r="F62" s="20"/>
      <c r="G62" s="33">
        <f>G53+G61</f>
        <v>375268</v>
      </c>
    </row>
    <row r="63" spans="2:7" ht="17.25" customHeight="1" thickBot="1">
      <c r="B63" s="150" t="s">
        <v>220</v>
      </c>
      <c r="C63" s="20"/>
      <c r="D63" s="20"/>
      <c r="E63" s="51">
        <f>E47+E62</f>
        <v>790158</v>
      </c>
      <c r="F63" s="20"/>
      <c r="G63" s="51">
        <f>G47+G62</f>
        <v>788016</v>
      </c>
    </row>
    <row r="64" spans="2:7" ht="12.75">
      <c r="B64" s="32"/>
      <c r="E64" s="33"/>
      <c r="G64" s="33"/>
    </row>
    <row r="65" spans="2:7" ht="12.75">
      <c r="B65" s="32"/>
      <c r="E65" s="30" t="s">
        <v>101</v>
      </c>
      <c r="F65" s="2"/>
      <c r="G65" s="30" t="s">
        <v>101</v>
      </c>
    </row>
    <row r="66" ht="6.75" customHeight="1">
      <c r="B66" s="32"/>
    </row>
    <row r="67" spans="2:7" ht="12.75" customHeight="1">
      <c r="B67" s="4" t="s">
        <v>221</v>
      </c>
      <c r="E67" s="34"/>
      <c r="F67" s="122"/>
      <c r="G67" s="34"/>
    </row>
    <row r="68" spans="2:8" ht="12.75" customHeight="1">
      <c r="B68" s="90" t="s">
        <v>222</v>
      </c>
      <c r="E68" s="34">
        <v>0.57</v>
      </c>
      <c r="F68" s="4" t="s">
        <v>138</v>
      </c>
      <c r="G68" s="34">
        <v>0.54</v>
      </c>
      <c r="H68" s="4" t="s">
        <v>138</v>
      </c>
    </row>
    <row r="69" spans="2:7" ht="14.25">
      <c r="B69" s="32"/>
      <c r="C69" s="117"/>
      <c r="E69" s="34"/>
      <c r="F69" s="114"/>
      <c r="G69" s="34"/>
    </row>
    <row r="70" spans="2:7" ht="14.25">
      <c r="B70" s="32"/>
      <c r="C70" s="117"/>
      <c r="E70" s="34"/>
      <c r="F70" s="114"/>
      <c r="G70" s="34"/>
    </row>
    <row r="71" spans="2:7" ht="14.25">
      <c r="B71" s="32"/>
      <c r="C71" s="117"/>
      <c r="E71" s="34"/>
      <c r="F71" s="114"/>
      <c r="G71" s="34"/>
    </row>
    <row r="72" spans="2:5" ht="11.25" customHeight="1">
      <c r="B72" s="10"/>
      <c r="D72" s="14"/>
      <c r="E72" s="11"/>
    </row>
    <row r="73" spans="2:5" ht="12.75" customHeight="1">
      <c r="B73" s="123" t="s">
        <v>149</v>
      </c>
      <c r="D73" s="14"/>
      <c r="E73" s="11"/>
    </row>
    <row r="74" spans="2:5" ht="11.25" customHeight="1">
      <c r="B74" s="10"/>
      <c r="D74" s="14"/>
      <c r="E74" s="11"/>
    </row>
    <row r="75" spans="2:5" ht="11.25" customHeight="1">
      <c r="B75" s="10"/>
      <c r="D75" s="14"/>
      <c r="E75" s="11"/>
    </row>
    <row r="76" spans="2:5" ht="11.25" customHeight="1">
      <c r="B76" s="10"/>
      <c r="D76" s="14"/>
      <c r="E76" s="11"/>
    </row>
    <row r="77" spans="2:5" ht="11.25" customHeight="1">
      <c r="B77" s="10"/>
      <c r="D77" s="14"/>
      <c r="E77" s="11"/>
    </row>
    <row r="78" spans="2:5" ht="11.25" customHeight="1">
      <c r="B78" s="10"/>
      <c r="D78" s="14"/>
      <c r="E78" s="11"/>
    </row>
    <row r="79" spans="2:5" ht="11.25" customHeight="1">
      <c r="B79" s="10"/>
      <c r="D79" s="14"/>
      <c r="E79" s="11"/>
    </row>
    <row r="80" spans="2:5" ht="11.25" customHeight="1">
      <c r="B80" s="10"/>
      <c r="D80" s="14"/>
      <c r="E80" s="11"/>
    </row>
    <row r="81" ht="12.75">
      <c r="B81" s="10"/>
    </row>
    <row r="82" ht="12.75">
      <c r="B82" s="10"/>
    </row>
    <row r="83" ht="12.75">
      <c r="B83" s="10"/>
    </row>
    <row r="84" ht="12.75">
      <c r="B84" s="10"/>
    </row>
    <row r="85" ht="12.75">
      <c r="B85" s="10"/>
    </row>
    <row r="86" ht="12.75">
      <c r="B86" s="10"/>
    </row>
    <row r="87" ht="12.75">
      <c r="B87" s="10"/>
    </row>
    <row r="88" ht="12.75">
      <c r="B88" s="10"/>
    </row>
    <row r="89" ht="12.75">
      <c r="B89" s="10"/>
    </row>
  </sheetData>
  <printOptions/>
  <pageMargins left="0.75" right="0" top="0.32" bottom="0.26" header="0.25" footer="0.26"/>
  <pageSetup horizontalDpi="600" verticalDpi="600" orientation="portrait" paperSize="9" scale="90"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B6:Q58"/>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32.7109375" style="4" customWidth="1"/>
    <col min="4" max="4" width="9.00390625" style="4" customWidth="1"/>
    <col min="5" max="5" width="8.57421875" style="4" customWidth="1"/>
    <col min="6" max="6" width="1.57421875" style="4" customWidth="1"/>
    <col min="7" max="7" width="8.7109375" style="9" bestFit="1" customWidth="1"/>
    <col min="8" max="8" width="10.57421875" style="9" bestFit="1" customWidth="1"/>
    <col min="9" max="9" width="10.421875" style="9" bestFit="1" customWidth="1"/>
    <col min="10" max="10" width="13.28125" style="9" bestFit="1" customWidth="1"/>
    <col min="11" max="11" width="10.28125" style="9" bestFit="1" customWidth="1"/>
    <col min="12" max="12" width="14.140625" style="9" bestFit="1" customWidth="1"/>
    <col min="13" max="13" width="9.28125" style="9" bestFit="1" customWidth="1"/>
    <col min="14" max="14" width="1.421875" style="9" customWidth="1"/>
    <col min="15" max="15" width="10.28125" style="4" bestFit="1" customWidth="1"/>
    <col min="16" max="16" width="1.421875" style="4" customWidth="1"/>
    <col min="17" max="17" width="9.28125" style="4" bestFit="1" customWidth="1"/>
    <col min="18" max="16384" width="9.140625" style="4" customWidth="1"/>
  </cols>
  <sheetData>
    <row r="1" ht="12.75"/>
    <row r="2" ht="12.75"/>
    <row r="3" ht="12.75"/>
    <row r="4" ht="12.75"/>
    <row r="5" ht="16.5" customHeight="1"/>
    <row r="6" ht="15.75">
      <c r="B6" s="1" t="s">
        <v>35</v>
      </c>
    </row>
    <row r="7" ht="15.75">
      <c r="B7" s="1" t="s">
        <v>151</v>
      </c>
    </row>
    <row r="8" spans="2:17" ht="12" customHeight="1">
      <c r="B8" s="47"/>
      <c r="G8" s="33"/>
      <c r="H8" s="33"/>
      <c r="I8" s="33"/>
      <c r="J8" s="33"/>
      <c r="K8" s="33"/>
      <c r="L8" s="33"/>
      <c r="M8" s="33"/>
      <c r="N8" s="33"/>
      <c r="O8" s="152" t="s">
        <v>277</v>
      </c>
      <c r="P8" s="152"/>
      <c r="Q8" s="152" t="s">
        <v>33</v>
      </c>
    </row>
    <row r="9" spans="2:17" ht="18.75" thickBot="1">
      <c r="B9" s="46"/>
      <c r="G9" s="180" t="s">
        <v>226</v>
      </c>
      <c r="H9" s="180"/>
      <c r="I9" s="180"/>
      <c r="J9" s="180"/>
      <c r="K9" s="180"/>
      <c r="L9" s="180"/>
      <c r="M9" s="180"/>
      <c r="N9" s="28"/>
      <c r="O9" s="167" t="s">
        <v>276</v>
      </c>
      <c r="P9" s="160"/>
      <c r="Q9" s="167" t="s">
        <v>227</v>
      </c>
    </row>
    <row r="10" spans="2:16" ht="3.75" customHeight="1">
      <c r="B10" s="46"/>
      <c r="G10" s="28"/>
      <c r="H10" s="28"/>
      <c r="I10" s="28"/>
      <c r="J10" s="28"/>
      <c r="K10" s="28"/>
      <c r="L10" s="28"/>
      <c r="M10" s="28"/>
      <c r="N10" s="28"/>
      <c r="P10" s="20"/>
    </row>
    <row r="11" spans="8:16" ht="13.5" thickBot="1">
      <c r="H11" s="28"/>
      <c r="I11" s="180" t="s">
        <v>225</v>
      </c>
      <c r="J11" s="180"/>
      <c r="K11" s="180"/>
      <c r="L11" s="124"/>
      <c r="M11" s="49"/>
      <c r="N11" s="49"/>
      <c r="P11" s="20"/>
    </row>
    <row r="12" spans="7:16" ht="12.75">
      <c r="G12" s="156"/>
      <c r="H12" s="28"/>
      <c r="I12" s="28"/>
      <c r="J12" s="160" t="s">
        <v>32</v>
      </c>
      <c r="K12" s="28"/>
      <c r="L12" s="124"/>
      <c r="M12" s="49"/>
      <c r="N12" s="49"/>
      <c r="P12" s="20"/>
    </row>
    <row r="13" spans="7:16" ht="12.75">
      <c r="G13" s="50" t="s">
        <v>31</v>
      </c>
      <c r="H13" s="50" t="s">
        <v>134</v>
      </c>
      <c r="I13" s="50" t="s">
        <v>31</v>
      </c>
      <c r="J13" s="151" t="s">
        <v>232</v>
      </c>
      <c r="K13" s="151" t="s">
        <v>224</v>
      </c>
      <c r="L13" s="48" t="s">
        <v>178</v>
      </c>
      <c r="M13" s="49"/>
      <c r="N13" s="49"/>
      <c r="P13" s="20"/>
    </row>
    <row r="14" spans="7:16" ht="12.75">
      <c r="G14" s="50" t="s">
        <v>32</v>
      </c>
      <c r="H14" s="50" t="s">
        <v>135</v>
      </c>
      <c r="I14" s="50" t="s">
        <v>223</v>
      </c>
      <c r="J14" s="151" t="s">
        <v>5</v>
      </c>
      <c r="K14" s="50" t="s">
        <v>5</v>
      </c>
      <c r="L14" s="48" t="s">
        <v>179</v>
      </c>
      <c r="M14" s="48" t="s">
        <v>33</v>
      </c>
      <c r="N14" s="48"/>
      <c r="P14" s="20"/>
    </row>
    <row r="15" spans="7:17" s="3" customFormat="1" ht="12.75">
      <c r="G15" s="50" t="s">
        <v>34</v>
      </c>
      <c r="H15" s="50" t="s">
        <v>34</v>
      </c>
      <c r="I15" s="50" t="s">
        <v>34</v>
      </c>
      <c r="J15" s="50" t="s">
        <v>34</v>
      </c>
      <c r="K15" s="50" t="s">
        <v>34</v>
      </c>
      <c r="L15" s="50" t="s">
        <v>34</v>
      </c>
      <c r="M15" s="50" t="s">
        <v>34</v>
      </c>
      <c r="N15" s="50"/>
      <c r="O15" s="50" t="s">
        <v>34</v>
      </c>
      <c r="P15" s="50"/>
      <c r="Q15" s="50" t="s">
        <v>34</v>
      </c>
    </row>
    <row r="16" spans="7:16" s="3" customFormat="1" ht="3.75" customHeight="1">
      <c r="G16" s="50"/>
      <c r="H16" s="50"/>
      <c r="I16" s="50"/>
      <c r="J16" s="50"/>
      <c r="K16" s="50"/>
      <c r="L16" s="50"/>
      <c r="M16" s="50"/>
      <c r="N16" s="50"/>
      <c r="P16" s="21"/>
    </row>
    <row r="17" spans="2:16" ht="16.5" customHeight="1">
      <c r="B17" s="4" t="s">
        <v>156</v>
      </c>
      <c r="G17" s="4"/>
      <c r="H17" s="4"/>
      <c r="I17" s="4"/>
      <c r="J17" s="4"/>
      <c r="K17" s="4"/>
      <c r="L17" s="4"/>
      <c r="M17" s="4"/>
      <c r="N17" s="4"/>
      <c r="P17" s="20"/>
    </row>
    <row r="18" spans="2:17" ht="16.5" customHeight="1">
      <c r="B18" s="4" t="s">
        <v>293</v>
      </c>
      <c r="G18" s="9">
        <v>386678</v>
      </c>
      <c r="H18" s="9">
        <v>-27666</v>
      </c>
      <c r="I18" s="9">
        <v>472258</v>
      </c>
      <c r="J18" s="9">
        <v>33327</v>
      </c>
      <c r="K18" s="9">
        <f>117965-33327</f>
        <v>84638</v>
      </c>
      <c r="L18" s="9">
        <v>-548290</v>
      </c>
      <c r="M18" s="9">
        <f>SUM(G18:L18)</f>
        <v>400945</v>
      </c>
      <c r="N18" s="33"/>
      <c r="O18" s="9">
        <v>26906</v>
      </c>
      <c r="P18" s="33"/>
      <c r="Q18" s="6">
        <f>M18+O18</f>
        <v>427851</v>
      </c>
    </row>
    <row r="19" spans="2:17" ht="12.75">
      <c r="B19" s="4" t="s">
        <v>310</v>
      </c>
      <c r="N19" s="33"/>
      <c r="O19" s="9"/>
      <c r="P19" s="33"/>
      <c r="Q19" s="6"/>
    </row>
    <row r="20" spans="3:17" ht="12.75">
      <c r="C20" s="4" t="s">
        <v>295</v>
      </c>
      <c r="G20" s="9">
        <v>0</v>
      </c>
      <c r="H20" s="9">
        <v>0</v>
      </c>
      <c r="I20" s="9">
        <v>0</v>
      </c>
      <c r="J20" s="9">
        <v>0</v>
      </c>
      <c r="K20" s="9">
        <v>0</v>
      </c>
      <c r="L20" s="9">
        <v>-11493</v>
      </c>
      <c r="M20" s="9">
        <f>SUM(G20:L20)</f>
        <v>-11493</v>
      </c>
      <c r="N20" s="33"/>
      <c r="O20" s="9">
        <v>0</v>
      </c>
      <c r="P20" s="33"/>
      <c r="Q20" s="6">
        <f>M20+O20</f>
        <v>-11493</v>
      </c>
    </row>
    <row r="21" spans="3:17" ht="12.75">
      <c r="C21" s="4" t="s">
        <v>296</v>
      </c>
      <c r="G21" s="9">
        <v>0</v>
      </c>
      <c r="H21" s="9">
        <v>0</v>
      </c>
      <c r="I21" s="9">
        <v>0</v>
      </c>
      <c r="J21" s="9">
        <v>0</v>
      </c>
      <c r="K21" s="9">
        <v>0</v>
      </c>
      <c r="L21" s="9">
        <v>-3610</v>
      </c>
      <c r="M21" s="9">
        <f>SUM(G21:L21)</f>
        <v>-3610</v>
      </c>
      <c r="N21" s="33"/>
      <c r="O21" s="9">
        <v>0</v>
      </c>
      <c r="P21" s="33"/>
      <c r="Q21" s="6">
        <f>M21+O21</f>
        <v>-3610</v>
      </c>
    </row>
    <row r="22" spans="7:17" ht="3.75" customHeight="1">
      <c r="G22" s="31"/>
      <c r="H22" s="31"/>
      <c r="I22" s="31"/>
      <c r="J22" s="31"/>
      <c r="K22" s="31"/>
      <c r="L22" s="31"/>
      <c r="M22" s="31"/>
      <c r="N22" s="33"/>
      <c r="O22" s="31"/>
      <c r="P22" s="33"/>
      <c r="Q22" s="169"/>
    </row>
    <row r="23" spans="2:17" ht="12.75">
      <c r="B23" s="4" t="s">
        <v>294</v>
      </c>
      <c r="G23" s="33">
        <f>SUM(G18:G21)</f>
        <v>386678</v>
      </c>
      <c r="H23" s="33">
        <f aca="true" t="shared" si="0" ref="H23:Q23">SUM(H18:H21)</f>
        <v>-27666</v>
      </c>
      <c r="I23" s="33">
        <f t="shared" si="0"/>
        <v>472258</v>
      </c>
      <c r="J23" s="33">
        <f t="shared" si="0"/>
        <v>33327</v>
      </c>
      <c r="K23" s="33">
        <f t="shared" si="0"/>
        <v>84638</v>
      </c>
      <c r="L23" s="33">
        <f t="shared" si="0"/>
        <v>-563393</v>
      </c>
      <c r="M23" s="33">
        <f t="shared" si="0"/>
        <v>385842</v>
      </c>
      <c r="N23" s="33"/>
      <c r="O23" s="33">
        <f t="shared" si="0"/>
        <v>26906</v>
      </c>
      <c r="P23" s="33">
        <f t="shared" si="0"/>
        <v>0</v>
      </c>
      <c r="Q23" s="33">
        <f t="shared" si="0"/>
        <v>412748</v>
      </c>
    </row>
    <row r="24" spans="2:17" ht="16.5" customHeight="1">
      <c r="B24" s="4" t="s">
        <v>311</v>
      </c>
      <c r="G24" s="9">
        <v>0</v>
      </c>
      <c r="H24" s="9">
        <v>0</v>
      </c>
      <c r="I24" s="9">
        <v>0</v>
      </c>
      <c r="J24" s="9">
        <v>0</v>
      </c>
      <c r="K24" s="9">
        <v>0</v>
      </c>
      <c r="L24" s="9">
        <v>17752</v>
      </c>
      <c r="M24" s="9">
        <f>SUM(G24:L24)</f>
        <v>17752</v>
      </c>
      <c r="N24" s="33"/>
      <c r="O24" s="9">
        <v>0</v>
      </c>
      <c r="P24" s="33"/>
      <c r="Q24" s="6">
        <f>M24+O24</f>
        <v>17752</v>
      </c>
    </row>
    <row r="25" spans="14:17" ht="5.25" customHeight="1">
      <c r="N25" s="33"/>
      <c r="O25" s="9"/>
      <c r="P25" s="33"/>
      <c r="Q25" s="6"/>
    </row>
    <row r="26" spans="7:17" ht="12.75">
      <c r="G26" s="168">
        <f>SUM(G23:G24)</f>
        <v>386678</v>
      </c>
      <c r="H26" s="168">
        <f aca="true" t="shared" si="1" ref="H26:Q26">SUM(H23:H24)</f>
        <v>-27666</v>
      </c>
      <c r="I26" s="168">
        <f t="shared" si="1"/>
        <v>472258</v>
      </c>
      <c r="J26" s="168">
        <f t="shared" si="1"/>
        <v>33327</v>
      </c>
      <c r="K26" s="168">
        <f t="shared" si="1"/>
        <v>84638</v>
      </c>
      <c r="L26" s="168">
        <f t="shared" si="1"/>
        <v>-545641</v>
      </c>
      <c r="M26" s="168">
        <f t="shared" si="1"/>
        <v>403594</v>
      </c>
      <c r="N26" s="33">
        <f t="shared" si="1"/>
        <v>0</v>
      </c>
      <c r="O26" s="168">
        <f t="shared" si="1"/>
        <v>26906</v>
      </c>
      <c r="P26" s="33">
        <f t="shared" si="1"/>
        <v>0</v>
      </c>
      <c r="Q26" s="168">
        <f t="shared" si="1"/>
        <v>430500</v>
      </c>
    </row>
    <row r="27" spans="7:17" s="20" customFormat="1" ht="4.5" customHeight="1">
      <c r="G27" s="33"/>
      <c r="H27" s="33"/>
      <c r="I27" s="33"/>
      <c r="J27" s="33"/>
      <c r="K27" s="33"/>
      <c r="L27" s="33"/>
      <c r="M27" s="33"/>
      <c r="N27" s="33"/>
      <c r="O27" s="33"/>
      <c r="P27" s="33"/>
      <c r="Q27" s="7"/>
    </row>
    <row r="28" spans="2:17" ht="12.75">
      <c r="B28" s="4" t="s">
        <v>98</v>
      </c>
      <c r="G28" s="33">
        <v>0</v>
      </c>
      <c r="H28" s="33">
        <v>0</v>
      </c>
      <c r="I28" s="33">
        <v>0</v>
      </c>
      <c r="J28" s="33">
        <v>0</v>
      </c>
      <c r="K28" s="33">
        <v>-6</v>
      </c>
      <c r="L28" s="33">
        <v>0</v>
      </c>
      <c r="M28" s="33">
        <f>SUM(G28:L28)</f>
        <v>-6</v>
      </c>
      <c r="N28" s="33"/>
      <c r="O28" s="147">
        <v>0</v>
      </c>
      <c r="P28" s="147"/>
      <c r="Q28" s="6">
        <f>M28+O28</f>
        <v>-6</v>
      </c>
    </row>
    <row r="29" spans="2:17" ht="12.75">
      <c r="B29" s="99" t="s">
        <v>145</v>
      </c>
      <c r="G29" s="33">
        <v>0</v>
      </c>
      <c r="H29" s="33">
        <v>-864</v>
      </c>
      <c r="I29" s="33">
        <v>0</v>
      </c>
      <c r="J29" s="33">
        <v>0</v>
      </c>
      <c r="K29" s="33">
        <v>0</v>
      </c>
      <c r="L29" s="33">
        <v>0</v>
      </c>
      <c r="M29" s="9">
        <f>SUM(G29:L29)</f>
        <v>-864</v>
      </c>
      <c r="N29" s="33"/>
      <c r="O29" s="9">
        <v>0</v>
      </c>
      <c r="P29" s="33"/>
      <c r="Q29" s="6">
        <f>M29+O29</f>
        <v>-864</v>
      </c>
    </row>
    <row r="30" spans="2:17" ht="12.75">
      <c r="B30" s="4" t="s">
        <v>290</v>
      </c>
      <c r="G30" s="9">
        <v>0</v>
      </c>
      <c r="H30" s="9">
        <v>0</v>
      </c>
      <c r="I30" s="9">
        <v>0</v>
      </c>
      <c r="J30" s="9">
        <v>0</v>
      </c>
      <c r="K30" s="9">
        <v>0</v>
      </c>
      <c r="L30" s="9">
        <v>3666</v>
      </c>
      <c r="M30" s="9">
        <f>SUM(G30:L30)</f>
        <v>3666</v>
      </c>
      <c r="N30" s="33"/>
      <c r="O30" s="9">
        <v>124</v>
      </c>
      <c r="P30" s="33"/>
      <c r="Q30" s="6">
        <f>M30+O30</f>
        <v>3790</v>
      </c>
    </row>
    <row r="31" spans="2:16" ht="16.5" customHeight="1" hidden="1">
      <c r="B31" s="4" t="s">
        <v>125</v>
      </c>
      <c r="N31" s="33"/>
      <c r="P31" s="20"/>
    </row>
    <row r="32" spans="2:16" ht="16.5" customHeight="1" hidden="1">
      <c r="B32" s="4" t="s">
        <v>126</v>
      </c>
      <c r="G32" s="9">
        <v>0</v>
      </c>
      <c r="L32" s="9">
        <v>0</v>
      </c>
      <c r="M32" s="9">
        <f>SUM(G32:L32)</f>
        <v>0</v>
      </c>
      <c r="N32" s="33"/>
      <c r="P32" s="20"/>
    </row>
    <row r="33" spans="2:16" ht="16.5" customHeight="1" hidden="1">
      <c r="B33" s="4" t="s">
        <v>127</v>
      </c>
      <c r="N33" s="33"/>
      <c r="P33" s="20"/>
    </row>
    <row r="34" spans="2:16" ht="16.5" customHeight="1" hidden="1">
      <c r="B34" s="4" t="s">
        <v>128</v>
      </c>
      <c r="N34" s="33"/>
      <c r="P34" s="20"/>
    </row>
    <row r="35" spans="2:16" ht="16.5" customHeight="1" hidden="1">
      <c r="B35" s="4" t="s">
        <v>129</v>
      </c>
      <c r="G35" s="9">
        <v>0</v>
      </c>
      <c r="L35" s="9">
        <v>0</v>
      </c>
      <c r="M35" s="9">
        <f>SUM(G35:L35)</f>
        <v>0</v>
      </c>
      <c r="N35" s="33"/>
      <c r="P35" s="20"/>
    </row>
    <row r="36" spans="14:16" ht="3" customHeight="1">
      <c r="N36" s="33"/>
      <c r="P36" s="20"/>
    </row>
    <row r="37" spans="2:17" ht="13.5" thickBot="1">
      <c r="B37" s="4" t="s">
        <v>157</v>
      </c>
      <c r="C37" s="83"/>
      <c r="D37" s="83"/>
      <c r="E37" s="10"/>
      <c r="F37" s="10"/>
      <c r="G37" s="51">
        <f aca="true" t="shared" si="2" ref="G37:M37">SUM(G26:G35)</f>
        <v>386678</v>
      </c>
      <c r="H37" s="51">
        <f t="shared" si="2"/>
        <v>-28530</v>
      </c>
      <c r="I37" s="51">
        <f t="shared" si="2"/>
        <v>472258</v>
      </c>
      <c r="J37" s="51">
        <f t="shared" si="2"/>
        <v>33327</v>
      </c>
      <c r="K37" s="51">
        <f t="shared" si="2"/>
        <v>84632</v>
      </c>
      <c r="L37" s="51">
        <f t="shared" si="2"/>
        <v>-541975</v>
      </c>
      <c r="M37" s="51">
        <f t="shared" si="2"/>
        <v>406390</v>
      </c>
      <c r="N37" s="33"/>
      <c r="O37" s="51">
        <f>SUM(O26:O35)</f>
        <v>27030</v>
      </c>
      <c r="P37" s="33"/>
      <c r="Q37" s="51">
        <f>SUM(Q26:Q35)</f>
        <v>433420</v>
      </c>
    </row>
    <row r="38" spans="7:16" ht="10.5" customHeight="1">
      <c r="G38" s="4"/>
      <c r="H38" s="4"/>
      <c r="I38" s="4"/>
      <c r="J38" s="4"/>
      <c r="K38" s="4"/>
      <c r="L38" s="4"/>
      <c r="M38" s="4"/>
      <c r="N38" s="20"/>
      <c r="P38" s="20"/>
    </row>
    <row r="39" spans="2:16" ht="12.75">
      <c r="B39" s="4" t="s">
        <v>131</v>
      </c>
      <c r="G39" s="4"/>
      <c r="H39" s="4"/>
      <c r="I39" s="4"/>
      <c r="J39" s="4"/>
      <c r="K39" s="4"/>
      <c r="L39" s="4"/>
      <c r="M39" s="4"/>
      <c r="N39" s="20"/>
      <c r="P39" s="20"/>
    </row>
    <row r="40" spans="2:17" ht="16.5" customHeight="1">
      <c r="B40" s="4" t="s">
        <v>293</v>
      </c>
      <c r="G40" s="9">
        <v>420005</v>
      </c>
      <c r="H40" s="9">
        <v>0</v>
      </c>
      <c r="I40" s="9">
        <v>502716</v>
      </c>
      <c r="J40" s="9">
        <v>0</v>
      </c>
      <c r="K40" s="9">
        <v>85112</v>
      </c>
      <c r="L40" s="9">
        <v>-527359</v>
      </c>
      <c r="M40" s="9">
        <f>SUM(G40:L40)</f>
        <v>480474</v>
      </c>
      <c r="N40" s="33"/>
      <c r="O40" s="9">
        <v>26881</v>
      </c>
      <c r="P40" s="33"/>
      <c r="Q40" s="6">
        <f>SUM(M40:O40)</f>
        <v>507355</v>
      </c>
    </row>
    <row r="41" spans="2:17" ht="16.5" customHeight="1">
      <c r="B41" s="4" t="s">
        <v>310</v>
      </c>
      <c r="N41" s="33"/>
      <c r="O41" s="9"/>
      <c r="P41" s="33"/>
      <c r="Q41" s="6"/>
    </row>
    <row r="42" spans="3:17" ht="12.75">
      <c r="C42" s="4" t="s">
        <v>295</v>
      </c>
      <c r="G42" s="9">
        <v>0</v>
      </c>
      <c r="H42" s="9">
        <v>0</v>
      </c>
      <c r="I42" s="9">
        <v>0</v>
      </c>
      <c r="J42" s="9">
        <v>0</v>
      </c>
      <c r="K42" s="9">
        <v>0</v>
      </c>
      <c r="L42" s="9">
        <v>-18946</v>
      </c>
      <c r="M42" s="9">
        <f>SUM(G42:L42)</f>
        <v>-18946</v>
      </c>
      <c r="N42" s="33"/>
      <c r="O42" s="9">
        <v>0</v>
      </c>
      <c r="P42" s="33"/>
      <c r="Q42" s="6">
        <f>SUM(M42:O42)</f>
        <v>-18946</v>
      </c>
    </row>
    <row r="43" spans="3:17" ht="12.75">
      <c r="C43" s="4" t="s">
        <v>296</v>
      </c>
      <c r="G43" s="33">
        <v>0</v>
      </c>
      <c r="H43" s="33">
        <v>0</v>
      </c>
      <c r="I43" s="33">
        <v>0</v>
      </c>
      <c r="J43" s="33">
        <v>0</v>
      </c>
      <c r="K43" s="33">
        <v>0</v>
      </c>
      <c r="L43" s="33">
        <v>-3610</v>
      </c>
      <c r="M43" s="33">
        <f>SUM(G43:L43)</f>
        <v>-3610</v>
      </c>
      <c r="N43" s="33"/>
      <c r="O43" s="33">
        <v>0</v>
      </c>
      <c r="P43" s="33"/>
      <c r="Q43" s="7">
        <f>SUM(M43:O43)</f>
        <v>-3610</v>
      </c>
    </row>
    <row r="44" spans="7:17" ht="8.25" customHeight="1">
      <c r="G44" s="31"/>
      <c r="H44" s="31"/>
      <c r="I44" s="31"/>
      <c r="J44" s="31"/>
      <c r="K44" s="31"/>
      <c r="L44" s="31"/>
      <c r="M44" s="31"/>
      <c r="N44" s="33"/>
      <c r="O44" s="31"/>
      <c r="P44" s="33"/>
      <c r="Q44" s="169"/>
    </row>
    <row r="45" spans="2:17" ht="12.75">
      <c r="B45" s="4" t="s">
        <v>297</v>
      </c>
      <c r="G45" s="9">
        <f>SUM(G40:G43)</f>
        <v>420005</v>
      </c>
      <c r="H45" s="9">
        <f aca="true" t="shared" si="3" ref="H45:Q45">SUM(H40:H43)</f>
        <v>0</v>
      </c>
      <c r="I45" s="9">
        <f t="shared" si="3"/>
        <v>502716</v>
      </c>
      <c r="J45" s="9">
        <f t="shared" si="3"/>
        <v>0</v>
      </c>
      <c r="K45" s="9">
        <f t="shared" si="3"/>
        <v>85112</v>
      </c>
      <c r="L45" s="9">
        <f t="shared" si="3"/>
        <v>-549915</v>
      </c>
      <c r="M45" s="9">
        <f t="shared" si="3"/>
        <v>457918</v>
      </c>
      <c r="N45" s="33"/>
      <c r="O45" s="9">
        <f t="shared" si="3"/>
        <v>26881</v>
      </c>
      <c r="P45" s="33">
        <f t="shared" si="3"/>
        <v>0</v>
      </c>
      <c r="Q45" s="9">
        <f t="shared" si="3"/>
        <v>484799</v>
      </c>
    </row>
    <row r="46" spans="2:17" ht="12.75">
      <c r="B46" s="4" t="s">
        <v>98</v>
      </c>
      <c r="G46" s="33">
        <v>0</v>
      </c>
      <c r="H46" s="33">
        <v>0</v>
      </c>
      <c r="I46" s="33">
        <v>0</v>
      </c>
      <c r="J46" s="33">
        <v>0</v>
      </c>
      <c r="K46" s="9">
        <v>-1506</v>
      </c>
      <c r="L46" s="33">
        <v>0</v>
      </c>
      <c r="M46" s="33">
        <f>SUM(G46:L46)</f>
        <v>-1506</v>
      </c>
      <c r="N46" s="33"/>
      <c r="O46" s="147">
        <v>0</v>
      </c>
      <c r="P46" s="147"/>
      <c r="Q46" s="6">
        <f>SUM(M46:O46)</f>
        <v>-1506</v>
      </c>
    </row>
    <row r="47" spans="2:16" ht="12.75">
      <c r="B47" s="4" t="s">
        <v>124</v>
      </c>
      <c r="K47" s="4"/>
      <c r="N47" s="33"/>
      <c r="P47" s="20"/>
    </row>
    <row r="48" spans="2:17" ht="12.75">
      <c r="B48" s="99" t="s">
        <v>158</v>
      </c>
      <c r="G48" s="33">
        <v>0</v>
      </c>
      <c r="H48" s="33">
        <v>0</v>
      </c>
      <c r="I48" s="33">
        <v>0</v>
      </c>
      <c r="J48" s="33">
        <v>0</v>
      </c>
      <c r="K48" s="9">
        <v>4505</v>
      </c>
      <c r="L48" s="33">
        <v>-4505</v>
      </c>
      <c r="M48" s="9">
        <f>SUM(G48:L48)</f>
        <v>0</v>
      </c>
      <c r="N48" s="33"/>
      <c r="O48" s="9">
        <v>0</v>
      </c>
      <c r="P48" s="33"/>
      <c r="Q48" s="6">
        <f>SUM(M48:O48)</f>
        <v>0</v>
      </c>
    </row>
    <row r="49" spans="2:17" ht="12.75">
      <c r="B49" s="99" t="s">
        <v>234</v>
      </c>
      <c r="G49" s="33">
        <v>0</v>
      </c>
      <c r="H49" s="33">
        <v>0</v>
      </c>
      <c r="I49" s="33">
        <v>0</v>
      </c>
      <c r="J49" s="33">
        <v>0</v>
      </c>
      <c r="K49" s="9">
        <v>0</v>
      </c>
      <c r="L49" s="33">
        <v>0</v>
      </c>
      <c r="M49" s="33">
        <f>SUM(G49:L49)</f>
        <v>0</v>
      </c>
      <c r="N49" s="33"/>
      <c r="O49" s="9">
        <v>5</v>
      </c>
      <c r="P49" s="33"/>
      <c r="Q49" s="6">
        <f>SUM(M49:O49)</f>
        <v>5</v>
      </c>
    </row>
    <row r="50" spans="2:17" ht="12.75">
      <c r="B50" s="99" t="s">
        <v>159</v>
      </c>
      <c r="G50" s="33">
        <v>0</v>
      </c>
      <c r="H50" s="33">
        <v>-9347</v>
      </c>
      <c r="I50" s="33">
        <v>0</v>
      </c>
      <c r="J50" s="33">
        <v>0</v>
      </c>
      <c r="K50" s="115">
        <v>0</v>
      </c>
      <c r="L50" s="33">
        <v>0</v>
      </c>
      <c r="M50" s="9">
        <f>SUM(G50:L50)</f>
        <v>-9347</v>
      </c>
      <c r="N50" s="33"/>
      <c r="O50" s="9">
        <v>0</v>
      </c>
      <c r="P50" s="33"/>
      <c r="Q50" s="6">
        <f>SUM(M50:O50)</f>
        <v>-9347</v>
      </c>
    </row>
    <row r="51" spans="2:17" ht="12.75">
      <c r="B51" s="4" t="s">
        <v>160</v>
      </c>
      <c r="G51" s="9">
        <v>0</v>
      </c>
      <c r="H51" s="9">
        <v>0</v>
      </c>
      <c r="I51" s="9">
        <v>0</v>
      </c>
      <c r="J51" s="9">
        <v>0</v>
      </c>
      <c r="K51" s="115">
        <v>0</v>
      </c>
      <c r="L51" s="9">
        <v>4747</v>
      </c>
      <c r="M51" s="9">
        <f>SUM(G51:L51)</f>
        <v>4747</v>
      </c>
      <c r="N51" s="33"/>
      <c r="O51" s="9">
        <v>40</v>
      </c>
      <c r="P51" s="33"/>
      <c r="Q51" s="6">
        <f>SUM(M51:O51)</f>
        <v>4787</v>
      </c>
    </row>
    <row r="52" spans="2:16" ht="12.75" hidden="1">
      <c r="B52" s="4" t="s">
        <v>125</v>
      </c>
      <c r="K52" s="115"/>
      <c r="N52" s="33"/>
      <c r="P52" s="20"/>
    </row>
    <row r="53" spans="2:16" ht="16.5" customHeight="1" hidden="1">
      <c r="B53" s="4" t="s">
        <v>126</v>
      </c>
      <c r="G53" s="9">
        <v>0</v>
      </c>
      <c r="K53" s="115"/>
      <c r="L53" s="9">
        <v>0</v>
      </c>
      <c r="M53" s="9">
        <f>SUM(G53:L53)</f>
        <v>0</v>
      </c>
      <c r="N53" s="33"/>
      <c r="P53" s="20"/>
    </row>
    <row r="54" spans="2:16" ht="16.5" customHeight="1" hidden="1">
      <c r="B54" s="4" t="s">
        <v>127</v>
      </c>
      <c r="K54" s="115"/>
      <c r="N54" s="33"/>
      <c r="P54" s="20"/>
    </row>
    <row r="55" spans="2:16" ht="16.5" customHeight="1" hidden="1">
      <c r="B55" s="4" t="s">
        <v>128</v>
      </c>
      <c r="K55" s="115"/>
      <c r="N55" s="33"/>
      <c r="P55" s="20"/>
    </row>
    <row r="56" spans="2:16" ht="16.5" customHeight="1" hidden="1">
      <c r="B56" s="4" t="s">
        <v>129</v>
      </c>
      <c r="G56" s="9">
        <v>0</v>
      </c>
      <c r="K56" s="115"/>
      <c r="L56" s="9">
        <v>0</v>
      </c>
      <c r="M56" s="9">
        <f>SUM(G56:L56)</f>
        <v>0</v>
      </c>
      <c r="N56" s="33"/>
      <c r="P56" s="20"/>
    </row>
    <row r="57" spans="11:16" ht="6.75" customHeight="1">
      <c r="K57" s="115"/>
      <c r="N57" s="33"/>
      <c r="P57" s="20"/>
    </row>
    <row r="58" spans="2:17" ht="16.5" customHeight="1" thickBot="1">
      <c r="B58" s="4" t="s">
        <v>161</v>
      </c>
      <c r="C58" s="83"/>
      <c r="D58" s="83"/>
      <c r="E58" s="10"/>
      <c r="F58" s="10"/>
      <c r="G58" s="51">
        <f>SUM(G45:G51)</f>
        <v>420005</v>
      </c>
      <c r="H58" s="51">
        <f aca="true" t="shared" si="4" ref="H58:Q58">SUM(H45:H51)</f>
        <v>-9347</v>
      </c>
      <c r="I58" s="51">
        <f t="shared" si="4"/>
        <v>502716</v>
      </c>
      <c r="J58" s="51">
        <f t="shared" si="4"/>
        <v>0</v>
      </c>
      <c r="K58" s="51">
        <f t="shared" si="4"/>
        <v>88111</v>
      </c>
      <c r="L58" s="51">
        <f t="shared" si="4"/>
        <v>-549673</v>
      </c>
      <c r="M58" s="51">
        <f t="shared" si="4"/>
        <v>451812</v>
      </c>
      <c r="N58" s="33">
        <f t="shared" si="4"/>
        <v>0</v>
      </c>
      <c r="O58" s="51">
        <f t="shared" si="4"/>
        <v>26926</v>
      </c>
      <c r="P58" s="33">
        <f t="shared" si="4"/>
        <v>0</v>
      </c>
      <c r="Q58" s="51">
        <f t="shared" si="4"/>
        <v>478738</v>
      </c>
    </row>
  </sheetData>
  <mergeCells count="2">
    <mergeCell ref="G9:M9"/>
    <mergeCell ref="I11:K11"/>
  </mergeCells>
  <printOptions/>
  <pageMargins left="0.5" right="0.2" top="0" bottom="0" header="0.23" footer="0.26"/>
  <pageSetup horizontalDpi="600" verticalDpi="600" orientation="landscape" paperSize="9" scale="90"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dimension ref="A7:N191"/>
  <sheetViews>
    <sheetView showGridLines="0" workbookViewId="0" topLeftCell="A1">
      <selection activeCell="A1" sqref="A1"/>
    </sheetView>
  </sheetViews>
  <sheetFormatPr defaultColWidth="9.140625" defaultRowHeight="12.75"/>
  <cols>
    <col min="1" max="1" width="7.140625" style="4" customWidth="1"/>
    <col min="2" max="2" width="2.421875" style="4" customWidth="1"/>
    <col min="3" max="3" width="4.28125" style="4" customWidth="1"/>
    <col min="4" max="4" width="29.28125" style="4" customWidth="1"/>
    <col min="5" max="5" width="27.421875" style="4" customWidth="1"/>
    <col min="6" max="6" width="13.140625" style="4" customWidth="1"/>
    <col min="7" max="7" width="2.8515625" style="20"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7" ht="15.75">
      <c r="B7" s="1" t="s">
        <v>36</v>
      </c>
    </row>
    <row r="8" spans="2:5" ht="15.75">
      <c r="B8" s="1" t="s">
        <v>151</v>
      </c>
      <c r="C8" s="47"/>
      <c r="D8" s="47"/>
      <c r="E8" s="47"/>
    </row>
    <row r="9" spans="2:5" ht="9" customHeight="1">
      <c r="B9" s="1"/>
      <c r="C9" s="47"/>
      <c r="D9" s="47"/>
      <c r="E9" s="47"/>
    </row>
    <row r="10" spans="2:8" ht="15.75">
      <c r="B10" s="1"/>
      <c r="C10" s="47"/>
      <c r="D10" s="47"/>
      <c r="E10" s="47"/>
      <c r="F10" s="19" t="s">
        <v>87</v>
      </c>
      <c r="G10" s="5"/>
      <c r="H10" s="19" t="s">
        <v>87</v>
      </c>
    </row>
    <row r="11" spans="2:10" ht="12.75">
      <c r="B11" s="2"/>
      <c r="F11" s="19" t="s">
        <v>162</v>
      </c>
      <c r="G11" s="5"/>
      <c r="H11" s="19" t="s">
        <v>162</v>
      </c>
      <c r="J11" s="2"/>
    </row>
    <row r="12" spans="6:10" ht="12.75">
      <c r="F12" s="81" t="s">
        <v>155</v>
      </c>
      <c r="G12" s="87"/>
      <c r="H12" s="81" t="s">
        <v>154</v>
      </c>
      <c r="J12" s="2"/>
    </row>
    <row r="13" spans="6:10" ht="12.75">
      <c r="F13" s="81"/>
      <c r="G13" s="29"/>
      <c r="H13" s="81" t="s">
        <v>284</v>
      </c>
      <c r="J13" s="2"/>
    </row>
    <row r="14" spans="6:10" ht="12.75">
      <c r="F14" s="81"/>
      <c r="G14" s="29"/>
      <c r="H14" s="81"/>
      <c r="J14" s="2"/>
    </row>
    <row r="15" spans="2:11" ht="15.75" customHeight="1">
      <c r="B15" s="68"/>
      <c r="C15" s="68"/>
      <c r="D15" s="68"/>
      <c r="E15" s="68"/>
      <c r="F15" s="100" t="s">
        <v>34</v>
      </c>
      <c r="G15" s="88"/>
      <c r="H15" s="100" t="s">
        <v>34</v>
      </c>
      <c r="J15" s="69"/>
      <c r="K15" s="69"/>
    </row>
    <row r="16" spans="1:11" s="68" customFormat="1" ht="14.25">
      <c r="A16" s="4"/>
      <c r="B16" s="4" t="s">
        <v>81</v>
      </c>
      <c r="C16" s="4"/>
      <c r="D16" s="4"/>
      <c r="E16" s="4"/>
      <c r="F16" s="33"/>
      <c r="G16" s="33"/>
      <c r="J16" s="69"/>
      <c r="K16" s="69"/>
    </row>
    <row r="17" spans="1:11" s="68" customFormat="1" ht="3.75" customHeight="1">
      <c r="A17" s="4"/>
      <c r="B17" s="4"/>
      <c r="C17" s="4"/>
      <c r="D17" s="4"/>
      <c r="E17" s="4"/>
      <c r="F17" s="33"/>
      <c r="G17" s="33"/>
      <c r="J17" s="69"/>
      <c r="K17" s="69"/>
    </row>
    <row r="18" spans="3:11" ht="12.75" customHeight="1">
      <c r="C18" s="4" t="s">
        <v>287</v>
      </c>
      <c r="F18" s="33">
        <f>'Income Statement '!D41</f>
        <v>4851</v>
      </c>
      <c r="G18" s="33"/>
      <c r="H18" s="91">
        <f>'Income Statement '!F41</f>
        <v>6800</v>
      </c>
      <c r="J18" s="72"/>
      <c r="K18" s="69"/>
    </row>
    <row r="19" spans="6:11" ht="3.75" customHeight="1">
      <c r="F19" s="33"/>
      <c r="G19" s="33"/>
      <c r="H19" s="91"/>
      <c r="J19" s="72"/>
      <c r="K19" s="69"/>
    </row>
    <row r="20" spans="3:11" ht="15">
      <c r="C20" s="4" t="s">
        <v>133</v>
      </c>
      <c r="F20" s="33"/>
      <c r="G20" s="33"/>
      <c r="H20" s="91"/>
      <c r="J20" s="72"/>
      <c r="K20" s="69"/>
    </row>
    <row r="21" spans="3:11" ht="15">
      <c r="C21" s="4" t="s">
        <v>278</v>
      </c>
      <c r="F21" s="33">
        <f>-'Income Statement '!H39</f>
        <v>-4833</v>
      </c>
      <c r="G21" s="33"/>
      <c r="H21" s="91">
        <v>-8230</v>
      </c>
      <c r="J21" s="72"/>
      <c r="K21" s="69"/>
    </row>
    <row r="22" spans="3:11" ht="15">
      <c r="C22" s="4" t="s">
        <v>279</v>
      </c>
      <c r="F22" s="33">
        <v>372</v>
      </c>
      <c r="G22" s="33"/>
      <c r="H22" s="6">
        <v>32</v>
      </c>
      <c r="J22" s="72"/>
      <c r="K22" s="69"/>
    </row>
    <row r="23" spans="3:11" ht="15">
      <c r="C23" s="4" t="s">
        <v>280</v>
      </c>
      <c r="F23" s="33">
        <f>-2352+13</f>
        <v>-2339</v>
      </c>
      <c r="G23" s="33"/>
      <c r="H23" s="9">
        <v>12</v>
      </c>
      <c r="J23" s="72"/>
      <c r="K23" s="69"/>
    </row>
    <row r="24" spans="3:11" ht="15">
      <c r="C24" s="4" t="s">
        <v>281</v>
      </c>
      <c r="F24" s="33">
        <v>-5741</v>
      </c>
      <c r="G24" s="33"/>
      <c r="H24" s="6">
        <v>0</v>
      </c>
      <c r="J24" s="72"/>
      <c r="K24" s="69"/>
    </row>
    <row r="25" spans="3:11" ht="15">
      <c r="C25" s="4" t="s">
        <v>282</v>
      </c>
      <c r="F25" s="33">
        <f>1704-13</f>
        <v>1691</v>
      </c>
      <c r="G25" s="33"/>
      <c r="H25" s="91">
        <v>1149</v>
      </c>
      <c r="J25" s="72"/>
      <c r="K25" s="69"/>
    </row>
    <row r="26" spans="6:14" ht="3.75" customHeight="1">
      <c r="F26" s="31"/>
      <c r="G26" s="33"/>
      <c r="H26" s="95"/>
      <c r="J26" s="70"/>
      <c r="K26" s="71"/>
      <c r="L26" s="20"/>
      <c r="M26" s="20"/>
      <c r="N26" s="20"/>
    </row>
    <row r="27" spans="3:14" ht="15">
      <c r="C27" s="4" t="s">
        <v>148</v>
      </c>
      <c r="F27" s="33">
        <f>SUM(F18:F25)</f>
        <v>-5999</v>
      </c>
      <c r="G27" s="33"/>
      <c r="H27" s="33">
        <f>SUM(H18:H25)</f>
        <v>-237</v>
      </c>
      <c r="J27" s="70"/>
      <c r="K27" s="71"/>
      <c r="L27" s="20"/>
      <c r="M27" s="20"/>
      <c r="N27" s="20"/>
    </row>
    <row r="28" spans="6:14" ht="5.25" customHeight="1">
      <c r="F28" s="33"/>
      <c r="G28" s="33"/>
      <c r="H28" s="91"/>
      <c r="J28" s="70"/>
      <c r="K28" s="71"/>
      <c r="L28" s="20"/>
      <c r="M28" s="20"/>
      <c r="N28" s="20"/>
    </row>
    <row r="29" spans="3:14" ht="12" customHeight="1">
      <c r="C29" s="4" t="s">
        <v>84</v>
      </c>
      <c r="F29" s="31">
        <v>-1714</v>
      </c>
      <c r="G29" s="33"/>
      <c r="H29" s="95">
        <v>-9883</v>
      </c>
      <c r="J29" s="70"/>
      <c r="K29" s="71"/>
      <c r="L29" s="20"/>
      <c r="M29" s="20"/>
      <c r="N29" s="20"/>
    </row>
    <row r="30" spans="6:14" ht="3.75" customHeight="1">
      <c r="F30" s="33"/>
      <c r="G30" s="33"/>
      <c r="H30" s="96"/>
      <c r="J30" s="70"/>
      <c r="K30" s="71"/>
      <c r="L30" s="20"/>
      <c r="M30" s="20"/>
      <c r="N30" s="20"/>
    </row>
    <row r="31" spans="3:14" ht="15">
      <c r="C31" s="4" t="s">
        <v>185</v>
      </c>
      <c r="F31" s="33">
        <f>SUM(F27:F29)</f>
        <v>-7713</v>
      </c>
      <c r="G31" s="33"/>
      <c r="H31" s="33">
        <f>SUM(H27:H29)</f>
        <v>-10120</v>
      </c>
      <c r="J31" s="70"/>
      <c r="K31" s="71"/>
      <c r="L31" s="20"/>
      <c r="M31" s="20"/>
      <c r="N31" s="20"/>
    </row>
    <row r="32" spans="6:14" ht="5.25" customHeight="1">
      <c r="F32" s="33"/>
      <c r="G32" s="33"/>
      <c r="H32" s="91"/>
      <c r="J32" s="70"/>
      <c r="K32" s="71"/>
      <c r="L32" s="20"/>
      <c r="M32" s="20"/>
      <c r="N32" s="20"/>
    </row>
    <row r="33" spans="3:14" ht="15">
      <c r="C33" s="4" t="s">
        <v>102</v>
      </c>
      <c r="F33" s="33">
        <v>-4484</v>
      </c>
      <c r="G33" s="33"/>
      <c r="H33" s="91">
        <v>-4187</v>
      </c>
      <c r="J33" s="70"/>
      <c r="K33" s="71"/>
      <c r="L33" s="20"/>
      <c r="M33" s="20"/>
      <c r="N33" s="20"/>
    </row>
    <row r="34" spans="3:14" ht="15">
      <c r="C34" s="4" t="s">
        <v>103</v>
      </c>
      <c r="F34" s="33">
        <v>2503</v>
      </c>
      <c r="G34" s="33"/>
      <c r="H34" s="91">
        <v>2867</v>
      </c>
      <c r="J34" s="70"/>
      <c r="K34" s="71"/>
      <c r="L34" s="20"/>
      <c r="M34" s="20"/>
      <c r="N34" s="20"/>
    </row>
    <row r="35" spans="3:14" ht="15">
      <c r="C35" s="4" t="s">
        <v>107</v>
      </c>
      <c r="F35" s="33">
        <v>44</v>
      </c>
      <c r="G35" s="33"/>
      <c r="H35" s="91">
        <v>12</v>
      </c>
      <c r="J35" s="70"/>
      <c r="K35" s="71"/>
      <c r="L35" s="20"/>
      <c r="M35" s="20"/>
      <c r="N35" s="20"/>
    </row>
    <row r="36" spans="3:14" ht="15">
      <c r="C36" s="4" t="s">
        <v>104</v>
      </c>
      <c r="F36" s="33">
        <v>-126</v>
      </c>
      <c r="G36" s="33"/>
      <c r="H36" s="91">
        <v>-598</v>
      </c>
      <c r="J36" s="70"/>
      <c r="K36" s="71"/>
      <c r="L36" s="20"/>
      <c r="M36" s="20"/>
      <c r="N36" s="20"/>
    </row>
    <row r="37" spans="3:14" ht="15">
      <c r="C37" s="4" t="s">
        <v>183</v>
      </c>
      <c r="F37" s="33">
        <v>8750</v>
      </c>
      <c r="G37" s="33"/>
      <c r="H37" s="115">
        <v>0</v>
      </c>
      <c r="J37" s="70"/>
      <c r="K37" s="71"/>
      <c r="L37" s="20"/>
      <c r="M37" s="20"/>
      <c r="N37" s="20"/>
    </row>
    <row r="38" spans="3:14" ht="15">
      <c r="C38" s="4" t="s">
        <v>237</v>
      </c>
      <c r="F38" s="84">
        <f>SUM(F31:F37)</f>
        <v>-1026</v>
      </c>
      <c r="G38" s="33"/>
      <c r="H38" s="97">
        <f>SUM(H31:H37)</f>
        <v>-12026</v>
      </c>
      <c r="J38" s="70"/>
      <c r="K38" s="71"/>
      <c r="L38" s="20"/>
      <c r="M38" s="20"/>
      <c r="N38" s="20"/>
    </row>
    <row r="39" spans="6:14" ht="1.5" customHeight="1">
      <c r="F39" s="33"/>
      <c r="G39" s="33"/>
      <c r="H39" s="91"/>
      <c r="J39" s="70"/>
      <c r="K39" s="71"/>
      <c r="L39" s="20"/>
      <c r="M39" s="20"/>
      <c r="N39" s="20"/>
    </row>
    <row r="40" spans="2:14" ht="15">
      <c r="B40" s="4" t="s">
        <v>82</v>
      </c>
      <c r="H40" s="91"/>
      <c r="J40" s="70"/>
      <c r="K40" s="71"/>
      <c r="L40" s="20"/>
      <c r="M40" s="20"/>
      <c r="N40" s="20"/>
    </row>
    <row r="41" spans="4:14" ht="15" hidden="1">
      <c r="D41" s="4" t="s">
        <v>113</v>
      </c>
      <c r="F41" s="33"/>
      <c r="G41" s="33"/>
      <c r="H41" s="91">
        <v>0</v>
      </c>
      <c r="J41" s="70"/>
      <c r="K41" s="71"/>
      <c r="L41" s="20"/>
      <c r="M41" s="20"/>
      <c r="N41" s="20"/>
    </row>
    <row r="42" spans="4:14" ht="15" hidden="1">
      <c r="D42" s="4" t="s">
        <v>163</v>
      </c>
      <c r="F42" s="33"/>
      <c r="G42" s="33"/>
      <c r="H42" s="91">
        <v>0</v>
      </c>
      <c r="J42" s="70"/>
      <c r="K42" s="71"/>
      <c r="L42" s="20"/>
      <c r="M42" s="20"/>
      <c r="N42" s="20"/>
    </row>
    <row r="43" spans="4:14" ht="15" hidden="1">
      <c r="D43" s="4" t="s">
        <v>164</v>
      </c>
      <c r="F43" s="33"/>
      <c r="G43" s="33"/>
      <c r="H43" s="91"/>
      <c r="J43" s="70"/>
      <c r="K43" s="71"/>
      <c r="L43" s="20"/>
      <c r="M43" s="20"/>
      <c r="N43" s="20"/>
    </row>
    <row r="44" spans="3:14" ht="15">
      <c r="C44" s="4" t="s">
        <v>93</v>
      </c>
      <c r="F44" s="33">
        <v>-251</v>
      </c>
      <c r="G44" s="33"/>
      <c r="H44" s="91">
        <v>-223</v>
      </c>
      <c r="J44" s="70"/>
      <c r="K44" s="71"/>
      <c r="L44" s="20"/>
      <c r="M44" s="20"/>
      <c r="N44" s="20"/>
    </row>
    <row r="45" spans="3:14" ht="15">
      <c r="C45" s="4" t="s">
        <v>142</v>
      </c>
      <c r="F45" s="33">
        <v>-115</v>
      </c>
      <c r="G45" s="33"/>
      <c r="H45" s="9">
        <v>-2120</v>
      </c>
      <c r="J45" s="70"/>
      <c r="K45" s="71"/>
      <c r="L45" s="20"/>
      <c r="M45" s="20"/>
      <c r="N45" s="20"/>
    </row>
    <row r="46" spans="3:14" ht="15" hidden="1">
      <c r="C46" s="4" t="s">
        <v>165</v>
      </c>
      <c r="F46" s="33"/>
      <c r="G46" s="33"/>
      <c r="H46" s="6"/>
      <c r="J46" s="70"/>
      <c r="K46" s="71"/>
      <c r="L46" s="20"/>
      <c r="M46" s="20"/>
      <c r="N46" s="20"/>
    </row>
    <row r="47" spans="3:14" ht="15" hidden="1">
      <c r="C47" s="4" t="s">
        <v>166</v>
      </c>
      <c r="F47" s="33"/>
      <c r="G47" s="33"/>
      <c r="H47" s="6"/>
      <c r="J47" s="70"/>
      <c r="K47" s="71"/>
      <c r="L47" s="20"/>
      <c r="M47" s="20"/>
      <c r="N47" s="20"/>
    </row>
    <row r="48" spans="3:14" ht="15">
      <c r="C48" s="4" t="s">
        <v>167</v>
      </c>
      <c r="F48" s="33">
        <v>7032</v>
      </c>
      <c r="G48" s="33"/>
      <c r="H48" s="9">
        <v>19</v>
      </c>
      <c r="J48" s="70"/>
      <c r="K48" s="71"/>
      <c r="L48" s="20"/>
      <c r="M48" s="20"/>
      <c r="N48" s="20"/>
    </row>
    <row r="49" spans="3:14" ht="15">
      <c r="C49" s="4" t="s">
        <v>106</v>
      </c>
      <c r="F49" s="33">
        <v>10349</v>
      </c>
      <c r="G49" s="33"/>
      <c r="H49" s="6">
        <v>0</v>
      </c>
      <c r="J49" s="70"/>
      <c r="K49" s="71"/>
      <c r="L49" s="20"/>
      <c r="M49" s="20"/>
      <c r="N49" s="20"/>
    </row>
    <row r="50" spans="3:14" ht="15" hidden="1">
      <c r="C50" s="4" t="s">
        <v>168</v>
      </c>
      <c r="F50" s="33"/>
      <c r="G50" s="33"/>
      <c r="H50" s="91"/>
      <c r="J50" s="70"/>
      <c r="K50" s="71"/>
      <c r="L50" s="20"/>
      <c r="M50" s="20"/>
      <c r="N50" s="20"/>
    </row>
    <row r="51" spans="3:14" ht="15">
      <c r="C51" s="4" t="s">
        <v>143</v>
      </c>
      <c r="F51" s="33">
        <v>0</v>
      </c>
      <c r="G51" s="33"/>
      <c r="H51" s="9">
        <v>192154</v>
      </c>
      <c r="J51" s="70"/>
      <c r="K51" s="71"/>
      <c r="L51" s="20"/>
      <c r="M51" s="20"/>
      <c r="N51" s="20"/>
    </row>
    <row r="52" spans="3:14" ht="15">
      <c r="C52" s="4" t="s">
        <v>184</v>
      </c>
      <c r="F52" s="33">
        <v>-1175</v>
      </c>
      <c r="G52" s="33"/>
      <c r="H52" s="115">
        <v>0</v>
      </c>
      <c r="J52" s="70"/>
      <c r="K52" s="71"/>
      <c r="L52" s="20"/>
      <c r="M52" s="20"/>
      <c r="N52" s="20"/>
    </row>
    <row r="53" spans="6:14" ht="2.25" customHeight="1">
      <c r="F53" s="65"/>
      <c r="G53" s="65"/>
      <c r="H53" s="91"/>
      <c r="J53" s="70"/>
      <c r="K53" s="71"/>
      <c r="L53" s="20"/>
      <c r="M53" s="20"/>
      <c r="N53" s="20"/>
    </row>
    <row r="54" spans="3:14" ht="15">
      <c r="C54" s="4" t="s">
        <v>186</v>
      </c>
      <c r="F54" s="84">
        <f>SUM(F41:F53)</f>
        <v>15840</v>
      </c>
      <c r="G54" s="33"/>
      <c r="H54" s="97">
        <f>SUM(H41:H53)</f>
        <v>189830</v>
      </c>
      <c r="J54" s="70"/>
      <c r="K54" s="71"/>
      <c r="L54" s="20"/>
      <c r="M54" s="20"/>
      <c r="N54" s="20"/>
    </row>
    <row r="55" spans="6:14" ht="2.25" customHeight="1">
      <c r="F55" s="33"/>
      <c r="G55" s="33"/>
      <c r="H55" s="91"/>
      <c r="J55" s="70"/>
      <c r="K55" s="71"/>
      <c r="L55" s="20"/>
      <c r="M55" s="20"/>
      <c r="N55" s="20"/>
    </row>
    <row r="56" spans="2:14" ht="15">
      <c r="B56" s="4" t="s">
        <v>83</v>
      </c>
      <c r="F56" s="33"/>
      <c r="G56" s="33"/>
      <c r="H56" s="91"/>
      <c r="J56" s="70"/>
      <c r="K56" s="71"/>
      <c r="L56" s="20"/>
      <c r="M56" s="20"/>
      <c r="N56" s="20"/>
    </row>
    <row r="57" spans="6:14" ht="1.5" customHeight="1">
      <c r="F57" s="33"/>
      <c r="G57" s="33"/>
      <c r="H57" s="91"/>
      <c r="J57" s="70"/>
      <c r="K57" s="71"/>
      <c r="L57" s="20"/>
      <c r="M57" s="20"/>
      <c r="N57" s="20"/>
    </row>
    <row r="58" spans="3:14" ht="15">
      <c r="C58" s="4" t="s">
        <v>169</v>
      </c>
      <c r="F58" s="33">
        <v>-7372</v>
      </c>
      <c r="G58" s="33"/>
      <c r="H58" s="91">
        <v>-73185</v>
      </c>
      <c r="J58" s="70"/>
      <c r="K58" s="71"/>
      <c r="L58" s="20"/>
      <c r="M58" s="20"/>
      <c r="N58" s="20"/>
    </row>
    <row r="59" spans="3:14" ht="15">
      <c r="C59" s="4" t="s">
        <v>141</v>
      </c>
      <c r="F59" s="33">
        <v>-864</v>
      </c>
      <c r="G59" s="33"/>
      <c r="H59" s="9">
        <v>-9347</v>
      </c>
      <c r="J59" s="70"/>
      <c r="K59" s="71"/>
      <c r="L59" s="20"/>
      <c r="M59" s="20"/>
      <c r="N59" s="20"/>
    </row>
    <row r="60" spans="3:14" ht="15" hidden="1">
      <c r="C60" s="4" t="s">
        <v>170</v>
      </c>
      <c r="F60" s="33">
        <v>0</v>
      </c>
      <c r="G60" s="33"/>
      <c r="H60" s="91">
        <v>0</v>
      </c>
      <c r="J60" s="70"/>
      <c r="K60" s="71"/>
      <c r="L60" s="20"/>
      <c r="M60" s="20"/>
      <c r="N60" s="20"/>
    </row>
    <row r="61" spans="3:14" ht="15" hidden="1">
      <c r="C61" s="4" t="s">
        <v>119</v>
      </c>
      <c r="F61" s="33">
        <v>0</v>
      </c>
      <c r="G61" s="33"/>
      <c r="H61" s="91">
        <v>0</v>
      </c>
      <c r="J61" s="70"/>
      <c r="K61" s="71"/>
      <c r="L61" s="20"/>
      <c r="M61" s="20"/>
      <c r="N61" s="20"/>
    </row>
    <row r="62" spans="3:14" ht="15">
      <c r="C62" s="4" t="s">
        <v>187</v>
      </c>
      <c r="F62" s="33">
        <v>-8</v>
      </c>
      <c r="G62" s="33"/>
      <c r="H62" s="105">
        <v>-18</v>
      </c>
      <c r="J62" s="70"/>
      <c r="K62" s="71"/>
      <c r="L62" s="20"/>
      <c r="M62" s="20"/>
      <c r="N62" s="20"/>
    </row>
    <row r="63" spans="3:14" ht="15" hidden="1">
      <c r="C63" s="4" t="s">
        <v>171</v>
      </c>
      <c r="F63" s="33">
        <v>0</v>
      </c>
      <c r="G63" s="33"/>
      <c r="H63" s="105">
        <v>0</v>
      </c>
      <c r="J63" s="70"/>
      <c r="K63" s="71"/>
      <c r="L63" s="20"/>
      <c r="M63" s="20"/>
      <c r="N63" s="20"/>
    </row>
    <row r="64" spans="3:14" ht="15" hidden="1">
      <c r="C64" s="4" t="s">
        <v>172</v>
      </c>
      <c r="F64" s="33">
        <v>0</v>
      </c>
      <c r="G64" s="33"/>
      <c r="H64" s="105">
        <v>0</v>
      </c>
      <c r="J64" s="70"/>
      <c r="K64" s="71"/>
      <c r="L64" s="20"/>
      <c r="M64" s="20"/>
      <c r="N64" s="20"/>
    </row>
    <row r="65" spans="3:14" ht="15" hidden="1">
      <c r="C65" s="4" t="s">
        <v>115</v>
      </c>
      <c r="F65" s="33">
        <v>0</v>
      </c>
      <c r="G65" s="33"/>
      <c r="H65" s="105">
        <v>0</v>
      </c>
      <c r="J65" s="70"/>
      <c r="K65" s="71"/>
      <c r="L65" s="20"/>
      <c r="M65" s="20"/>
      <c r="N65" s="20"/>
    </row>
    <row r="66" spans="6:14" ht="3" customHeight="1">
      <c r="F66" s="85"/>
      <c r="G66" s="89"/>
      <c r="H66" s="91"/>
      <c r="J66" s="75"/>
      <c r="K66" s="76"/>
      <c r="L66" s="20"/>
      <c r="M66" s="20"/>
      <c r="N66" s="20"/>
    </row>
    <row r="67" spans="3:14" ht="15">
      <c r="C67" s="4" t="s">
        <v>173</v>
      </c>
      <c r="F67" s="84">
        <f>SUM(F58:F66)</f>
        <v>-8244</v>
      </c>
      <c r="G67" s="33"/>
      <c r="H67" s="97">
        <f>SUM(H58:H65)</f>
        <v>-82550</v>
      </c>
      <c r="J67" s="70"/>
      <c r="K67" s="71"/>
      <c r="L67" s="20"/>
      <c r="M67" s="20"/>
      <c r="N67" s="20"/>
    </row>
    <row r="68" spans="6:14" ht="2.25" customHeight="1">
      <c r="F68" s="33"/>
      <c r="G68" s="33"/>
      <c r="H68" s="91"/>
      <c r="J68" s="70"/>
      <c r="K68" s="71"/>
      <c r="L68" s="20"/>
      <c r="M68" s="20"/>
      <c r="N68" s="20"/>
    </row>
    <row r="69" spans="2:14" ht="15">
      <c r="B69" s="4" t="s">
        <v>188</v>
      </c>
      <c r="F69" s="33">
        <f>+F38+F54+F67</f>
        <v>6570</v>
      </c>
      <c r="G69" s="33"/>
      <c r="H69" s="33">
        <f>+H38+H54+H67</f>
        <v>95254</v>
      </c>
      <c r="J69" s="70"/>
      <c r="K69" s="71"/>
      <c r="L69" s="20"/>
      <c r="M69" s="20"/>
      <c r="N69" s="20"/>
    </row>
    <row r="70" spans="6:14" ht="2.25" customHeight="1">
      <c r="F70" s="33"/>
      <c r="G70" s="33"/>
      <c r="H70" s="91"/>
      <c r="J70" s="70"/>
      <c r="K70" s="71"/>
      <c r="L70" s="20"/>
      <c r="M70" s="20"/>
      <c r="N70" s="20"/>
    </row>
    <row r="71" spans="2:14" ht="15">
      <c r="B71" s="4" t="s">
        <v>99</v>
      </c>
      <c r="F71" s="33">
        <v>103</v>
      </c>
      <c r="G71" s="33"/>
      <c r="H71" s="91">
        <v>-241</v>
      </c>
      <c r="J71" s="70"/>
      <c r="K71" s="71"/>
      <c r="L71" s="20"/>
      <c r="M71" s="20"/>
      <c r="N71" s="20"/>
    </row>
    <row r="72" spans="6:14" ht="3" customHeight="1">
      <c r="F72" s="33"/>
      <c r="G72" s="33"/>
      <c r="H72" s="91"/>
      <c r="J72" s="70"/>
      <c r="K72" s="71"/>
      <c r="L72" s="20"/>
      <c r="M72" s="20"/>
      <c r="N72" s="20"/>
    </row>
    <row r="73" spans="2:14" ht="14.25">
      <c r="B73" s="4" t="s">
        <v>123</v>
      </c>
      <c r="F73" s="33">
        <v>352104</v>
      </c>
      <c r="G73" s="33"/>
      <c r="H73" s="91">
        <v>302278</v>
      </c>
      <c r="J73" s="73"/>
      <c r="K73" s="73"/>
      <c r="L73" s="20"/>
      <c r="M73" s="20"/>
      <c r="N73" s="20"/>
    </row>
    <row r="74" spans="6:14" ht="3.75" customHeight="1">
      <c r="F74" s="33"/>
      <c r="G74" s="33"/>
      <c r="H74" s="91"/>
      <c r="J74" s="70"/>
      <c r="K74" s="71"/>
      <c r="L74" s="20"/>
      <c r="M74" s="20"/>
      <c r="N74" s="20"/>
    </row>
    <row r="75" spans="2:14" ht="13.5" customHeight="1" thickBot="1">
      <c r="B75" s="4" t="s">
        <v>174</v>
      </c>
      <c r="F75" s="51">
        <f>SUM(F69:F73)</f>
        <v>358777</v>
      </c>
      <c r="G75" s="33"/>
      <c r="H75" s="98">
        <f>SUM(H69:H73)</f>
        <v>397291</v>
      </c>
      <c r="J75" s="70"/>
      <c r="K75" s="71"/>
      <c r="L75" s="20"/>
      <c r="M75" s="20"/>
      <c r="N75" s="20"/>
    </row>
    <row r="76" spans="7:14" ht="13.5" customHeight="1">
      <c r="G76" s="33"/>
      <c r="H76" s="33"/>
      <c r="J76" s="70"/>
      <c r="K76" s="71"/>
      <c r="L76" s="20"/>
      <c r="M76" s="20"/>
      <c r="N76" s="20"/>
    </row>
    <row r="77" spans="7:14" ht="13.5" customHeight="1">
      <c r="G77" s="33"/>
      <c r="H77" s="33"/>
      <c r="J77" s="70"/>
      <c r="K77" s="71"/>
      <c r="L77" s="20"/>
      <c r="M77" s="20"/>
      <c r="N77" s="20"/>
    </row>
    <row r="78" spans="7:14" ht="13.5" customHeight="1">
      <c r="G78" s="33"/>
      <c r="H78" s="33"/>
      <c r="J78" s="70"/>
      <c r="K78" s="71"/>
      <c r="L78" s="20"/>
      <c r="M78" s="20"/>
      <c r="N78" s="20"/>
    </row>
    <row r="79" spans="7:14" ht="13.5" customHeight="1">
      <c r="G79" s="33"/>
      <c r="H79" s="33"/>
      <c r="J79" s="70"/>
      <c r="K79" s="71"/>
      <c r="L79" s="20"/>
      <c r="M79" s="20"/>
      <c r="N79" s="20"/>
    </row>
    <row r="80" spans="7:14" ht="13.5" customHeight="1">
      <c r="G80" s="33"/>
      <c r="H80" s="33"/>
      <c r="J80" s="70"/>
      <c r="K80" s="71"/>
      <c r="L80" s="20"/>
      <c r="M80" s="20"/>
      <c r="N80" s="20"/>
    </row>
    <row r="81" spans="2:14" ht="10.5" customHeight="1">
      <c r="B81" s="68"/>
      <c r="C81" s="68"/>
      <c r="D81" s="68"/>
      <c r="E81" s="68"/>
      <c r="F81" s="68"/>
      <c r="G81" s="73"/>
      <c r="H81" s="68"/>
      <c r="J81" s="70"/>
      <c r="K81" s="71"/>
      <c r="L81" s="20"/>
      <c r="M81" s="20"/>
      <c r="N81" s="20"/>
    </row>
    <row r="82" spans="2:14" ht="5.25" customHeight="1">
      <c r="B82" s="68"/>
      <c r="C82" s="68"/>
      <c r="D82" s="68"/>
      <c r="E82" s="68"/>
      <c r="F82" s="68"/>
      <c r="G82" s="73"/>
      <c r="H82" s="68"/>
      <c r="I82" s="71"/>
      <c r="J82" s="70"/>
      <c r="K82" s="71"/>
      <c r="L82" s="20"/>
      <c r="M82" s="20"/>
      <c r="N82" s="20"/>
    </row>
    <row r="83" spans="2:11" s="20" customFormat="1" ht="14.25">
      <c r="B83" s="73"/>
      <c r="C83" s="73"/>
      <c r="D83" s="73"/>
      <c r="E83" s="73"/>
      <c r="F83" s="73"/>
      <c r="G83" s="73"/>
      <c r="H83" s="73"/>
      <c r="I83" s="74"/>
      <c r="J83" s="71"/>
      <c r="K83" s="71"/>
    </row>
    <row r="84" spans="2:11" s="20" customFormat="1" ht="15">
      <c r="B84" s="73"/>
      <c r="C84" s="73"/>
      <c r="D84" s="73"/>
      <c r="E84" s="73"/>
      <c r="F84" s="73"/>
      <c r="G84" s="73"/>
      <c r="H84" s="73"/>
      <c r="I84" s="71"/>
      <c r="J84" s="70"/>
      <c r="K84" s="71"/>
    </row>
    <row r="85" spans="2:11" s="20" customFormat="1" ht="15">
      <c r="B85" s="73"/>
      <c r="C85" s="73"/>
      <c r="D85" s="73"/>
      <c r="E85" s="73"/>
      <c r="F85" s="73"/>
      <c r="G85" s="73"/>
      <c r="H85" s="73"/>
      <c r="I85" s="71"/>
      <c r="J85" s="70"/>
      <c r="K85" s="71"/>
    </row>
    <row r="86" spans="2:11" s="20" customFormat="1" ht="15">
      <c r="B86" s="73"/>
      <c r="C86" s="73"/>
      <c r="D86" s="73"/>
      <c r="E86" s="73"/>
      <c r="F86" s="134"/>
      <c r="G86" s="134"/>
      <c r="H86" s="134"/>
      <c r="I86" s="71"/>
      <c r="J86" s="70"/>
      <c r="K86" s="71"/>
    </row>
    <row r="87" spans="2:11" s="20" customFormat="1" ht="15">
      <c r="B87" s="73"/>
      <c r="C87" s="73"/>
      <c r="D87" s="73"/>
      <c r="E87" s="73"/>
      <c r="F87" s="128"/>
      <c r="G87" s="73"/>
      <c r="H87" s="73"/>
      <c r="I87" s="71"/>
      <c r="J87" s="70"/>
      <c r="K87" s="71"/>
    </row>
    <row r="88" spans="2:11" s="20" customFormat="1" ht="15">
      <c r="B88" s="73"/>
      <c r="C88" s="73"/>
      <c r="D88" s="73"/>
      <c r="E88" s="73"/>
      <c r="F88" s="128"/>
      <c r="G88" s="73"/>
      <c r="H88" s="73"/>
      <c r="I88" s="71"/>
      <c r="J88" s="70"/>
      <c r="K88" s="71"/>
    </row>
    <row r="89" spans="9:14" ht="12.75">
      <c r="I89" s="20"/>
      <c r="J89" s="20"/>
      <c r="K89" s="20"/>
      <c r="L89" s="20"/>
      <c r="M89" s="20"/>
      <c r="N89" s="20"/>
    </row>
    <row r="90" spans="9:14" ht="12.75">
      <c r="I90" s="20"/>
      <c r="J90" s="20"/>
      <c r="K90" s="20"/>
      <c r="L90" s="20"/>
      <c r="M90" s="20"/>
      <c r="N90" s="20"/>
    </row>
    <row r="91" spans="9:14" ht="12.75">
      <c r="I91" s="20"/>
      <c r="J91" s="20"/>
      <c r="K91" s="20"/>
      <c r="L91" s="20"/>
      <c r="M91" s="20"/>
      <c r="N91" s="20"/>
    </row>
    <row r="92" spans="9:14" ht="12.75">
      <c r="I92" s="20"/>
      <c r="J92" s="20"/>
      <c r="K92" s="20"/>
      <c r="L92" s="20"/>
      <c r="M92" s="20"/>
      <c r="N92" s="20"/>
    </row>
    <row r="93" spans="9:14" ht="12.75">
      <c r="I93" s="20"/>
      <c r="J93" s="20"/>
      <c r="K93" s="20"/>
      <c r="L93" s="20"/>
      <c r="M93" s="20"/>
      <c r="N93" s="20"/>
    </row>
    <row r="94" spans="9:14" ht="12.75">
      <c r="I94" s="20"/>
      <c r="J94" s="20"/>
      <c r="K94" s="20"/>
      <c r="L94" s="20"/>
      <c r="M94" s="20"/>
      <c r="N94" s="20"/>
    </row>
    <row r="95" spans="9:14" ht="12.75">
      <c r="I95" s="20"/>
      <c r="J95" s="20"/>
      <c r="K95" s="20"/>
      <c r="L95" s="20"/>
      <c r="M95" s="20"/>
      <c r="N95" s="20"/>
    </row>
    <row r="96" spans="9:14" ht="12.75">
      <c r="I96" s="20"/>
      <c r="J96" s="20"/>
      <c r="K96" s="20"/>
      <c r="L96" s="20"/>
      <c r="M96" s="20"/>
      <c r="N96" s="20"/>
    </row>
    <row r="97" spans="9:14" ht="12.75">
      <c r="I97" s="20"/>
      <c r="J97" s="20"/>
      <c r="K97" s="20"/>
      <c r="L97" s="20"/>
      <c r="M97" s="20"/>
      <c r="N97" s="20"/>
    </row>
    <row r="98" spans="9:14" ht="12.75">
      <c r="I98" s="20"/>
      <c r="J98" s="20"/>
      <c r="K98" s="20"/>
      <c r="L98" s="20"/>
      <c r="M98" s="20"/>
      <c r="N98" s="20"/>
    </row>
    <row r="99" spans="9:14" ht="12.75">
      <c r="I99" s="20"/>
      <c r="J99" s="20"/>
      <c r="K99" s="20"/>
      <c r="L99" s="20"/>
      <c r="M99" s="20"/>
      <c r="N99" s="20"/>
    </row>
    <row r="100" spans="9:14" ht="12.75">
      <c r="I100" s="20"/>
      <c r="J100" s="20"/>
      <c r="K100" s="20"/>
      <c r="L100" s="20"/>
      <c r="M100" s="20"/>
      <c r="N100" s="20"/>
    </row>
    <row r="101" spans="9:14" ht="12.75">
      <c r="I101" s="20"/>
      <c r="J101" s="20"/>
      <c r="K101" s="20"/>
      <c r="L101" s="20"/>
      <c r="M101" s="20"/>
      <c r="N101" s="20"/>
    </row>
    <row r="102" spans="9:14" ht="12.75">
      <c r="I102" s="20"/>
      <c r="J102" s="20"/>
      <c r="K102" s="20"/>
      <c r="L102" s="20"/>
      <c r="M102" s="20"/>
      <c r="N102" s="20"/>
    </row>
    <row r="103" spans="9:14" ht="12.75">
      <c r="I103" s="20"/>
      <c r="J103" s="20"/>
      <c r="K103" s="20"/>
      <c r="L103" s="20"/>
      <c r="M103" s="20"/>
      <c r="N103" s="20"/>
    </row>
    <row r="104" spans="9:14" ht="12.75">
      <c r="I104" s="20"/>
      <c r="J104" s="20"/>
      <c r="K104" s="20"/>
      <c r="L104" s="20"/>
      <c r="M104" s="20"/>
      <c r="N104" s="20"/>
    </row>
    <row r="105" spans="9:14" ht="12.75">
      <c r="I105" s="20"/>
      <c r="J105" s="20"/>
      <c r="K105" s="20"/>
      <c r="L105" s="20"/>
      <c r="M105" s="20"/>
      <c r="N105" s="20"/>
    </row>
    <row r="106" spans="9:14" ht="12.75">
      <c r="I106" s="20"/>
      <c r="J106" s="20"/>
      <c r="K106" s="20"/>
      <c r="L106" s="20"/>
      <c r="M106" s="20"/>
      <c r="N106" s="20"/>
    </row>
    <row r="107" spans="9:14" ht="12.75">
      <c r="I107" s="20"/>
      <c r="J107" s="20"/>
      <c r="K107" s="20"/>
      <c r="L107" s="20"/>
      <c r="M107" s="20"/>
      <c r="N107" s="20"/>
    </row>
    <row r="108" spans="9:14" ht="12.75">
      <c r="I108" s="20"/>
      <c r="J108" s="20"/>
      <c r="K108" s="20"/>
      <c r="L108" s="20"/>
      <c r="M108" s="20"/>
      <c r="N108" s="20"/>
    </row>
    <row r="109" spans="9:14" ht="12.75">
      <c r="I109" s="20"/>
      <c r="J109" s="20"/>
      <c r="K109" s="20"/>
      <c r="L109" s="20"/>
      <c r="M109" s="20"/>
      <c r="N109" s="20"/>
    </row>
    <row r="110" spans="9:14" ht="12.75">
      <c r="I110" s="20"/>
      <c r="J110" s="20"/>
      <c r="K110" s="20"/>
      <c r="L110" s="20"/>
      <c r="M110" s="20"/>
      <c r="N110" s="20"/>
    </row>
    <row r="111" spans="9:14" ht="12.75">
      <c r="I111" s="20"/>
      <c r="J111" s="20"/>
      <c r="K111" s="20"/>
      <c r="L111" s="20"/>
      <c r="M111" s="20"/>
      <c r="N111" s="20"/>
    </row>
    <row r="112" spans="9:14" ht="12.75">
      <c r="I112" s="20"/>
      <c r="J112" s="20"/>
      <c r="K112" s="20"/>
      <c r="L112" s="20"/>
      <c r="M112" s="20"/>
      <c r="N112" s="20"/>
    </row>
    <row r="113" spans="9:14" ht="12.75">
      <c r="I113" s="20"/>
      <c r="J113" s="20"/>
      <c r="K113" s="20"/>
      <c r="L113" s="20"/>
      <c r="M113" s="20"/>
      <c r="N113" s="20"/>
    </row>
    <row r="114" ht="12.75">
      <c r="I114" s="20"/>
    </row>
    <row r="115" ht="12.75">
      <c r="I115" s="20"/>
    </row>
    <row r="116" ht="12.75">
      <c r="I116" s="20"/>
    </row>
    <row r="117" ht="12.75">
      <c r="I117" s="20"/>
    </row>
    <row r="118" ht="12.75">
      <c r="I118" s="20"/>
    </row>
    <row r="119" ht="12.75">
      <c r="I119" s="20"/>
    </row>
    <row r="120" ht="12.75">
      <c r="I120" s="20"/>
    </row>
    <row r="121" ht="12.75">
      <c r="I121" s="20"/>
    </row>
    <row r="122" ht="12.75">
      <c r="I122" s="20"/>
    </row>
    <row r="123" ht="12.75">
      <c r="I123" s="20"/>
    </row>
    <row r="124" ht="12.75">
      <c r="I124" s="20"/>
    </row>
    <row r="125" ht="12.75">
      <c r="I125" s="20"/>
    </row>
    <row r="126" ht="12.75">
      <c r="I126" s="20"/>
    </row>
    <row r="127" ht="12.75">
      <c r="I127" s="20"/>
    </row>
    <row r="128" ht="12.75">
      <c r="I128" s="20"/>
    </row>
    <row r="129" ht="12.75">
      <c r="I129" s="20"/>
    </row>
    <row r="130" ht="12.75">
      <c r="I130" s="20"/>
    </row>
    <row r="131" ht="12.75">
      <c r="I131" s="20"/>
    </row>
    <row r="132" ht="12.75">
      <c r="I132" s="20"/>
    </row>
    <row r="133" ht="12.75">
      <c r="I133" s="20"/>
    </row>
    <row r="134" ht="12.75">
      <c r="I134" s="20"/>
    </row>
    <row r="135" ht="12.75">
      <c r="I135" s="20"/>
    </row>
    <row r="136" ht="12.75">
      <c r="I136" s="20"/>
    </row>
    <row r="137" ht="12.75">
      <c r="I137" s="20"/>
    </row>
    <row r="138" ht="12.75">
      <c r="I138" s="20"/>
    </row>
    <row r="139" ht="12.75">
      <c r="I139" s="20"/>
    </row>
    <row r="140" ht="12.75">
      <c r="I140" s="20"/>
    </row>
    <row r="141" ht="12.75">
      <c r="I141" s="20"/>
    </row>
    <row r="142" ht="12.75">
      <c r="I142" s="20"/>
    </row>
    <row r="143" ht="12.75">
      <c r="I143" s="20"/>
    </row>
    <row r="144" ht="12.75">
      <c r="I144" s="20"/>
    </row>
    <row r="145" ht="12.75">
      <c r="I145" s="20"/>
    </row>
    <row r="146" ht="12.75">
      <c r="I146" s="20"/>
    </row>
    <row r="147" ht="12.75">
      <c r="I147" s="20"/>
    </row>
    <row r="148" ht="12.75">
      <c r="I148" s="20"/>
    </row>
    <row r="149" ht="12.75">
      <c r="I149" s="20"/>
    </row>
    <row r="150" ht="12.75">
      <c r="I150" s="20"/>
    </row>
    <row r="151" ht="12.75">
      <c r="I151" s="20"/>
    </row>
    <row r="152" ht="12.75">
      <c r="I152" s="20"/>
    </row>
    <row r="153" ht="12.75">
      <c r="I153" s="20"/>
    </row>
    <row r="154" ht="12.75">
      <c r="I154" s="20"/>
    </row>
    <row r="155" ht="12.75">
      <c r="I155" s="20"/>
    </row>
    <row r="156" ht="12.75">
      <c r="I156" s="20"/>
    </row>
    <row r="157" ht="12.75">
      <c r="I157" s="20"/>
    </row>
    <row r="158" ht="12.75">
      <c r="I158" s="20"/>
    </row>
    <row r="159" ht="12.75">
      <c r="I159" s="20"/>
    </row>
    <row r="160" ht="12.75">
      <c r="I160" s="20"/>
    </row>
    <row r="161" ht="12.75">
      <c r="I161" s="20"/>
    </row>
    <row r="162" ht="12.75">
      <c r="I162" s="20"/>
    </row>
    <row r="163" ht="12.75">
      <c r="I163" s="20"/>
    </row>
    <row r="164" ht="12.75">
      <c r="I164" s="20"/>
    </row>
    <row r="165" ht="12.75">
      <c r="I165" s="20"/>
    </row>
    <row r="166" ht="12.75">
      <c r="I166" s="20"/>
    </row>
    <row r="167" ht="12.75">
      <c r="I167" s="20"/>
    </row>
    <row r="168" ht="12.75">
      <c r="I168" s="20"/>
    </row>
    <row r="169" ht="12.75">
      <c r="I169" s="20"/>
    </row>
    <row r="170" ht="12.75">
      <c r="I170" s="20"/>
    </row>
    <row r="171" ht="12.75">
      <c r="I171" s="20"/>
    </row>
    <row r="172" ht="12.75">
      <c r="I172" s="20"/>
    </row>
    <row r="173" ht="12.75">
      <c r="I173" s="20"/>
    </row>
    <row r="174" ht="12.75">
      <c r="I174" s="20"/>
    </row>
    <row r="175" ht="12.75">
      <c r="I175" s="20"/>
    </row>
    <row r="176" ht="12.75">
      <c r="I176" s="20"/>
    </row>
    <row r="177" ht="12.75">
      <c r="I177" s="20"/>
    </row>
    <row r="178" ht="12.75">
      <c r="I178" s="20"/>
    </row>
    <row r="179" ht="12.75">
      <c r="I179" s="20"/>
    </row>
    <row r="180" ht="12.75">
      <c r="I180" s="20"/>
    </row>
    <row r="181" ht="12.75">
      <c r="I181" s="20"/>
    </row>
    <row r="182" ht="12.75">
      <c r="I182" s="20"/>
    </row>
    <row r="183" ht="12.75">
      <c r="I183" s="20"/>
    </row>
    <row r="184" ht="12.75">
      <c r="I184" s="20"/>
    </row>
    <row r="185" ht="12.75">
      <c r="I185" s="20"/>
    </row>
    <row r="186" ht="12.75">
      <c r="I186" s="20"/>
    </row>
    <row r="187" ht="12.75">
      <c r="I187" s="20"/>
    </row>
    <row r="188" ht="12.75">
      <c r="I188" s="20"/>
    </row>
    <row r="189" ht="12.75">
      <c r="I189" s="20"/>
    </row>
    <row r="190" ht="12.75">
      <c r="I190" s="20"/>
    </row>
    <row r="191" ht="12.75">
      <c r="I191" s="20"/>
    </row>
  </sheetData>
  <printOptions/>
  <pageMargins left="0.63" right="0.35" top="0.39" bottom="0.53" header="0.23" footer="0.28"/>
  <pageSetup horizontalDpi="600" verticalDpi="600" orientation="portrait" paperSize="9" scale="90"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7:M200"/>
  <sheetViews>
    <sheetView showGridLines="0" zoomScaleSheetLayoutView="100" workbookViewId="0" topLeftCell="A1">
      <selection activeCell="A1" sqref="A1"/>
    </sheetView>
  </sheetViews>
  <sheetFormatPr defaultColWidth="9.140625" defaultRowHeight="12.75"/>
  <cols>
    <col min="1" max="1" width="3.00390625" style="15" customWidth="1"/>
    <col min="2" max="2" width="3.140625" style="17" customWidth="1"/>
    <col min="3" max="3" width="8.28125" style="17" customWidth="1"/>
    <col min="4" max="4" width="14.140625" style="17" customWidth="1"/>
    <col min="5" max="5" width="5.140625" style="17" customWidth="1"/>
    <col min="6" max="7" width="14.140625" style="17" customWidth="1"/>
    <col min="8" max="8" width="13.28125" style="17" customWidth="1"/>
    <col min="9" max="9" width="1.8515625" style="17" customWidth="1"/>
    <col min="10" max="10" width="12.140625" style="17" customWidth="1"/>
    <col min="11" max="11" width="11.7109375" style="17" customWidth="1"/>
    <col min="12" max="12" width="2.7109375" style="17" customWidth="1"/>
    <col min="13" max="16384" width="9.140625" style="17" customWidth="1"/>
  </cols>
  <sheetData>
    <row r="1" ht="12.75"/>
    <row r="2" ht="12.75"/>
    <row r="3" ht="12.75"/>
    <row r="4" ht="12.75"/>
    <row r="5" ht="12.75"/>
    <row r="7" ht="12.75">
      <c r="B7" s="16"/>
    </row>
    <row r="8" ht="12.75">
      <c r="B8" s="16"/>
    </row>
    <row r="9" ht="3.75" customHeight="1"/>
    <row r="10" spans="1:2" ht="12.75">
      <c r="A10" s="42" t="s">
        <v>6</v>
      </c>
      <c r="B10" s="16" t="s">
        <v>88</v>
      </c>
    </row>
    <row r="11" ht="6.75" customHeight="1"/>
    <row r="14" ht="6.75" customHeight="1"/>
    <row r="15" ht="6.75" customHeight="1"/>
    <row r="16" ht="12" customHeight="1"/>
    <row r="17" spans="1:2" ht="12.75">
      <c r="A17" s="42" t="s">
        <v>7</v>
      </c>
      <c r="B17" s="16" t="s">
        <v>269</v>
      </c>
    </row>
    <row r="23" spans="2:4" ht="12.75">
      <c r="B23" s="17" t="s">
        <v>238</v>
      </c>
      <c r="D23" s="17" t="s">
        <v>254</v>
      </c>
    </row>
    <row r="24" spans="2:4" ht="12.75">
      <c r="B24" s="17" t="s">
        <v>239</v>
      </c>
      <c r="D24" s="17" t="s">
        <v>255</v>
      </c>
    </row>
    <row r="25" spans="2:4" ht="12.75">
      <c r="B25" s="17" t="s">
        <v>240</v>
      </c>
      <c r="D25" s="17" t="s">
        <v>256</v>
      </c>
    </row>
    <row r="26" spans="2:4" ht="12.75">
      <c r="B26" s="17" t="s">
        <v>241</v>
      </c>
      <c r="D26" s="17" t="s">
        <v>257</v>
      </c>
    </row>
    <row r="27" spans="2:4" ht="12.75">
      <c r="B27" s="17" t="s">
        <v>242</v>
      </c>
      <c r="D27" s="17" t="s">
        <v>258</v>
      </c>
    </row>
    <row r="28" spans="2:4" ht="12.75">
      <c r="B28" s="17" t="s">
        <v>243</v>
      </c>
      <c r="D28" s="17" t="s">
        <v>259</v>
      </c>
    </row>
    <row r="29" spans="2:4" ht="12.75">
      <c r="B29" s="17" t="s">
        <v>244</v>
      </c>
      <c r="D29" s="17" t="s">
        <v>260</v>
      </c>
    </row>
    <row r="30" spans="2:4" ht="12.75">
      <c r="B30" s="17" t="s">
        <v>245</v>
      </c>
      <c r="D30" s="17" t="s">
        <v>4</v>
      </c>
    </row>
    <row r="31" spans="2:4" ht="12.75">
      <c r="B31" s="17" t="s">
        <v>246</v>
      </c>
      <c r="D31" s="17" t="s">
        <v>261</v>
      </c>
    </row>
    <row r="32" spans="2:4" ht="12.75">
      <c r="B32" s="17" t="s">
        <v>247</v>
      </c>
      <c r="D32" s="17" t="s">
        <v>262</v>
      </c>
    </row>
    <row r="33" spans="2:4" ht="12.75">
      <c r="B33" s="17" t="s">
        <v>248</v>
      </c>
      <c r="D33" s="17" t="s">
        <v>263</v>
      </c>
    </row>
    <row r="34" spans="2:4" ht="12.75">
      <c r="B34" s="17" t="s">
        <v>249</v>
      </c>
      <c r="D34" s="17" t="s">
        <v>264</v>
      </c>
    </row>
    <row r="35" spans="2:4" ht="12.75">
      <c r="B35" s="17" t="s">
        <v>285</v>
      </c>
      <c r="D35" s="17" t="s">
        <v>286</v>
      </c>
    </row>
    <row r="36" spans="2:4" ht="12.75">
      <c r="B36" s="17" t="s">
        <v>250</v>
      </c>
      <c r="D36" s="17" t="s">
        <v>265</v>
      </c>
    </row>
    <row r="37" spans="2:4" ht="12.75">
      <c r="B37" s="17" t="s">
        <v>251</v>
      </c>
      <c r="D37" s="17" t="s">
        <v>266</v>
      </c>
    </row>
    <row r="38" spans="2:4" ht="12.75">
      <c r="B38" s="17" t="s">
        <v>252</v>
      </c>
      <c r="D38" s="17" t="s">
        <v>267</v>
      </c>
    </row>
    <row r="39" spans="2:4" ht="12.75">
      <c r="B39" s="17" t="s">
        <v>253</v>
      </c>
      <c r="D39" s="17" t="s">
        <v>268</v>
      </c>
    </row>
    <row r="43" ht="9.75" customHeight="1"/>
    <row r="74" s="16" customFormat="1" ht="12.75">
      <c r="A74" s="15"/>
    </row>
    <row r="75" spans="1:10" s="16" customFormat="1" ht="12.75">
      <c r="A75" s="15"/>
      <c r="G75" s="107" t="s">
        <v>301</v>
      </c>
      <c r="H75" s="182" t="s">
        <v>312</v>
      </c>
      <c r="I75" s="182"/>
      <c r="J75" s="182"/>
    </row>
    <row r="76" spans="1:11" s="16" customFormat="1" ht="12.75">
      <c r="A76" s="15"/>
      <c r="G76" s="107" t="s">
        <v>302</v>
      </c>
      <c r="H76" s="107" t="s">
        <v>304</v>
      </c>
      <c r="I76" s="172"/>
      <c r="J76" s="107" t="s">
        <v>305</v>
      </c>
      <c r="K76" s="107" t="s">
        <v>306</v>
      </c>
    </row>
    <row r="77" spans="1:11" s="16" customFormat="1" ht="12.75">
      <c r="A77" s="15"/>
      <c r="G77" s="107" t="s">
        <v>34</v>
      </c>
      <c r="H77" s="107" t="s">
        <v>34</v>
      </c>
      <c r="I77" s="172"/>
      <c r="J77" s="107" t="s">
        <v>34</v>
      </c>
      <c r="K77" s="107" t="s">
        <v>34</v>
      </c>
    </row>
    <row r="78" s="16" customFormat="1" ht="12.75">
      <c r="A78" s="15"/>
    </row>
    <row r="79" spans="1:2" s="16" customFormat="1" ht="12.75">
      <c r="A79" s="15"/>
      <c r="B79" s="16" t="s">
        <v>298</v>
      </c>
    </row>
    <row r="80" ht="7.5" customHeight="1"/>
    <row r="81" spans="2:12" ht="12.75">
      <c r="B81" s="17" t="s">
        <v>299</v>
      </c>
      <c r="G81" s="170">
        <v>36707</v>
      </c>
      <c r="H81" s="170">
        <v>-11493</v>
      </c>
      <c r="I81" s="170"/>
      <c r="J81" s="170">
        <v>-3610</v>
      </c>
      <c r="K81" s="170">
        <f>SUM(G81:J81)</f>
        <v>21604</v>
      </c>
      <c r="L81" s="130"/>
    </row>
    <row r="82" spans="2:12" ht="12.75">
      <c r="B82" s="17" t="s">
        <v>300</v>
      </c>
      <c r="G82" s="170">
        <v>-548290</v>
      </c>
      <c r="H82" s="170">
        <v>-11493</v>
      </c>
      <c r="I82" s="170"/>
      <c r="J82" s="170">
        <v>-3610</v>
      </c>
      <c r="K82" s="170">
        <f>SUM(G82:J82)</f>
        <v>-563393</v>
      </c>
      <c r="L82" s="130"/>
    </row>
    <row r="83" spans="7:12" ht="2.25" customHeight="1" thickBot="1">
      <c r="G83" s="171"/>
      <c r="H83" s="171"/>
      <c r="I83" s="171"/>
      <c r="J83" s="171"/>
      <c r="K83" s="171"/>
      <c r="L83" s="130"/>
    </row>
    <row r="85" spans="7:10" ht="12.75">
      <c r="G85" s="107" t="s">
        <v>301</v>
      </c>
      <c r="H85" s="107" t="s">
        <v>303</v>
      </c>
      <c r="I85" s="173"/>
      <c r="J85" s="174"/>
    </row>
    <row r="86" spans="7:10" ht="12.75">
      <c r="G86" s="107" t="s">
        <v>302</v>
      </c>
      <c r="H86" s="107" t="s">
        <v>307</v>
      </c>
      <c r="I86" s="173"/>
      <c r="J86" s="107" t="s">
        <v>306</v>
      </c>
    </row>
    <row r="87" spans="7:10" ht="12.75">
      <c r="G87" s="107" t="s">
        <v>34</v>
      </c>
      <c r="H87" s="107" t="s">
        <v>34</v>
      </c>
      <c r="I87" s="173"/>
      <c r="J87" s="107" t="s">
        <v>34</v>
      </c>
    </row>
    <row r="88" ht="7.5" customHeight="1"/>
    <row r="90" ht="12.75">
      <c r="B90" s="16" t="s">
        <v>308</v>
      </c>
    </row>
    <row r="91" ht="7.5" customHeight="1"/>
    <row r="92" spans="2:10" ht="12.75">
      <c r="B92" s="17" t="s">
        <v>180</v>
      </c>
      <c r="G92" s="130">
        <v>6305</v>
      </c>
      <c r="H92" s="130">
        <v>1925</v>
      </c>
      <c r="I92" s="130"/>
      <c r="J92" s="130">
        <f>G92+H92</f>
        <v>8230</v>
      </c>
    </row>
    <row r="93" spans="2:10" ht="12.75">
      <c r="B93" s="17" t="s">
        <v>287</v>
      </c>
      <c r="G93" s="130">
        <v>4875</v>
      </c>
      <c r="H93" s="130">
        <v>1925</v>
      </c>
      <c r="I93" s="130"/>
      <c r="J93" s="130">
        <f>G93+H93</f>
        <v>6800</v>
      </c>
    </row>
    <row r="94" spans="2:10" ht="12.75">
      <c r="B94" s="17" t="s">
        <v>10</v>
      </c>
      <c r="G94" s="130">
        <v>-88</v>
      </c>
      <c r="H94" s="130">
        <v>-1925</v>
      </c>
      <c r="I94" s="130"/>
      <c r="J94" s="130">
        <f>G94+H94</f>
        <v>-2013</v>
      </c>
    </row>
    <row r="95" spans="7:10" ht="2.25" customHeight="1" thickBot="1">
      <c r="G95" s="133"/>
      <c r="H95" s="133"/>
      <c r="I95" s="133"/>
      <c r="J95" s="133"/>
    </row>
    <row r="97" spans="1:2" ht="12.75">
      <c r="A97" s="42" t="s">
        <v>8</v>
      </c>
      <c r="B97" s="16" t="s">
        <v>37</v>
      </c>
    </row>
    <row r="98" ht="8.25" customHeight="1"/>
    <row r="101" ht="11.25" customHeight="1"/>
    <row r="102" spans="1:2" ht="12.75">
      <c r="A102" s="42" t="s">
        <v>9</v>
      </c>
      <c r="B102" s="16" t="s">
        <v>23</v>
      </c>
    </row>
    <row r="103" spans="1:2" ht="6.75" customHeight="1">
      <c r="A103" s="42"/>
      <c r="B103" s="16"/>
    </row>
    <row r="104" spans="1:2" ht="12.75">
      <c r="A104" s="42"/>
      <c r="B104" s="16"/>
    </row>
    <row r="105" spans="1:2" ht="12.75">
      <c r="A105" s="42"/>
      <c r="B105" s="16"/>
    </row>
    <row r="107" ht="4.5" customHeight="1"/>
    <row r="108" spans="1:12" ht="5.25" customHeight="1">
      <c r="A108" s="42"/>
      <c r="D108" s="45"/>
      <c r="E108" s="45"/>
      <c r="F108" s="45"/>
      <c r="G108" s="45"/>
      <c r="H108" s="37"/>
      <c r="I108" s="38"/>
      <c r="J108" s="45"/>
      <c r="K108" s="37"/>
      <c r="L108" s="38"/>
    </row>
    <row r="109" spans="1:12" ht="5.25" customHeight="1">
      <c r="A109" s="42"/>
      <c r="D109" s="45"/>
      <c r="E109" s="45"/>
      <c r="F109" s="45"/>
      <c r="G109" s="45"/>
      <c r="H109" s="37"/>
      <c r="I109" s="38"/>
      <c r="J109" s="45"/>
      <c r="K109" s="37"/>
      <c r="L109" s="38"/>
    </row>
    <row r="110" spans="1:12" ht="5.25" customHeight="1">
      <c r="A110" s="42"/>
      <c r="D110" s="45"/>
      <c r="E110" s="45"/>
      <c r="F110" s="45"/>
      <c r="G110" s="45"/>
      <c r="H110" s="37"/>
      <c r="I110" s="38"/>
      <c r="J110" s="45"/>
      <c r="K110" s="37"/>
      <c r="L110" s="38"/>
    </row>
    <row r="111" spans="1:2" ht="12.75">
      <c r="A111" s="42" t="s">
        <v>11</v>
      </c>
      <c r="B111" s="16" t="s">
        <v>147</v>
      </c>
    </row>
    <row r="112" spans="1:2" ht="6.75" customHeight="1">
      <c r="A112" s="42"/>
      <c r="B112" s="41"/>
    </row>
    <row r="113" spans="1:13" ht="12.75">
      <c r="A113" s="42"/>
      <c r="D113" s="44"/>
      <c r="E113" s="44"/>
      <c r="F113" s="44"/>
      <c r="G113" s="44"/>
      <c r="H113" s="44"/>
      <c r="I113" s="44"/>
      <c r="J113" s="44"/>
      <c r="K113" s="44"/>
      <c r="L113" s="44"/>
      <c r="M113" s="44"/>
    </row>
    <row r="114" spans="1:12" ht="12.75">
      <c r="A114" s="42"/>
      <c r="D114" s="45"/>
      <c r="E114" s="45"/>
      <c r="F114" s="45"/>
      <c r="G114" s="45"/>
      <c r="H114" s="37"/>
      <c r="I114" s="38"/>
      <c r="J114" s="45"/>
      <c r="K114" s="37"/>
      <c r="L114" s="38"/>
    </row>
    <row r="115" spans="1:12" ht="12.75">
      <c r="A115" s="42"/>
      <c r="D115" s="45"/>
      <c r="E115" s="45"/>
      <c r="F115" s="45"/>
      <c r="G115" s="45"/>
      <c r="H115" s="37"/>
      <c r="I115" s="38"/>
      <c r="J115" s="45"/>
      <c r="K115" s="37"/>
      <c r="L115" s="38"/>
    </row>
    <row r="116" spans="1:12" ht="12.75">
      <c r="A116" s="42"/>
      <c r="E116" s="15"/>
      <c r="F116" s="15"/>
      <c r="G116" s="181" t="s">
        <v>273</v>
      </c>
      <c r="H116" s="181"/>
      <c r="I116" s="38"/>
      <c r="J116" s="181" t="s">
        <v>271</v>
      </c>
      <c r="K116" s="181"/>
      <c r="L116" s="38"/>
    </row>
    <row r="117" spans="1:12" ht="12.75">
      <c r="A117" s="42"/>
      <c r="E117" s="164"/>
      <c r="F117" s="164"/>
      <c r="G117" s="164">
        <v>38807</v>
      </c>
      <c r="H117" s="164">
        <v>38442</v>
      </c>
      <c r="I117" s="38"/>
      <c r="J117" s="164">
        <f>G117</f>
        <v>38807</v>
      </c>
      <c r="K117" s="164">
        <f>H117</f>
        <v>38442</v>
      </c>
      <c r="L117" s="38"/>
    </row>
    <row r="118" spans="1:12" ht="12.75">
      <c r="A118" s="42"/>
      <c r="E118" s="53"/>
      <c r="F118" s="53"/>
      <c r="G118" s="53" t="s">
        <v>270</v>
      </c>
      <c r="H118" s="53" t="s">
        <v>270</v>
      </c>
      <c r="I118" s="38"/>
      <c r="J118" s="53" t="s">
        <v>270</v>
      </c>
      <c r="K118" s="53" t="s">
        <v>270</v>
      </c>
      <c r="L118" s="38"/>
    </row>
    <row r="119" spans="1:12" ht="12.75">
      <c r="A119" s="42"/>
      <c r="E119" s="162"/>
      <c r="F119" s="162"/>
      <c r="G119" s="162"/>
      <c r="H119" s="129"/>
      <c r="I119" s="38"/>
      <c r="J119" s="162"/>
      <c r="K119" s="162"/>
      <c r="L119" s="38"/>
    </row>
    <row r="120" spans="1:12" ht="12.75">
      <c r="A120" s="42"/>
      <c r="B120" s="17" t="s">
        <v>283</v>
      </c>
      <c r="E120" s="129"/>
      <c r="F120" s="129"/>
      <c r="G120" s="129">
        <f>2352-13</f>
        <v>2339</v>
      </c>
      <c r="H120" s="165">
        <v>-12</v>
      </c>
      <c r="I120" s="38"/>
      <c r="J120" s="129">
        <f>G120</f>
        <v>2339</v>
      </c>
      <c r="K120" s="165">
        <f>H120</f>
        <v>-12</v>
      </c>
      <c r="L120" s="38"/>
    </row>
    <row r="121" spans="1:12" ht="12.75">
      <c r="A121" s="42"/>
      <c r="B121" s="17" t="s">
        <v>272</v>
      </c>
      <c r="E121" s="129"/>
      <c r="F121" s="129"/>
      <c r="G121" s="129">
        <f>J121</f>
        <v>5741</v>
      </c>
      <c r="H121" s="165">
        <v>0</v>
      </c>
      <c r="I121" s="38"/>
      <c r="J121" s="129">
        <v>5741</v>
      </c>
      <c r="K121" s="165">
        <v>0</v>
      </c>
      <c r="L121" s="38"/>
    </row>
    <row r="122" spans="1:12" ht="3.75" customHeight="1">
      <c r="A122" s="42"/>
      <c r="E122" s="129"/>
      <c r="F122" s="129"/>
      <c r="G122" s="129"/>
      <c r="H122" s="165"/>
      <c r="I122" s="38"/>
      <c r="J122" s="129"/>
      <c r="K122" s="165"/>
      <c r="L122" s="38"/>
    </row>
    <row r="123" spans="1:12" ht="15" customHeight="1" thickBot="1">
      <c r="A123" s="42"/>
      <c r="E123" s="129"/>
      <c r="F123" s="129"/>
      <c r="G123" s="163">
        <f>SUM(G120:G121)</f>
        <v>8080</v>
      </c>
      <c r="H123" s="166">
        <f>SUM(H120:H122)</f>
        <v>-12</v>
      </c>
      <c r="I123" s="39"/>
      <c r="J123" s="163">
        <f>SUM(J120:J121)</f>
        <v>8080</v>
      </c>
      <c r="K123" s="166">
        <f>SUM(K120:K122)</f>
        <v>-12</v>
      </c>
      <c r="L123" s="38"/>
    </row>
    <row r="124" spans="1:12" ht="12.75">
      <c r="A124" s="42"/>
      <c r="I124" s="38"/>
      <c r="L124" s="38"/>
    </row>
    <row r="125" spans="1:12" ht="6.75" customHeight="1">
      <c r="A125" s="42"/>
      <c r="D125" s="45"/>
      <c r="E125" s="45"/>
      <c r="F125" s="45"/>
      <c r="G125" s="45"/>
      <c r="H125" s="37"/>
      <c r="I125" s="38"/>
      <c r="L125" s="38"/>
    </row>
    <row r="126" spans="1:12" ht="6.75" customHeight="1">
      <c r="A126" s="42"/>
      <c r="D126" s="45"/>
      <c r="E126" s="45"/>
      <c r="F126" s="45"/>
      <c r="G126" s="45"/>
      <c r="H126" s="37"/>
      <c r="I126" s="38"/>
      <c r="L126" s="38"/>
    </row>
    <row r="127" spans="1:2" ht="12.75">
      <c r="A127" s="42" t="s">
        <v>12</v>
      </c>
      <c r="B127" s="16" t="s">
        <v>38</v>
      </c>
    </row>
    <row r="128" ht="6.75" customHeight="1"/>
    <row r="131" ht="10.5" customHeight="1"/>
    <row r="132" spans="1:2" ht="12.75" customHeight="1">
      <c r="A132" s="42" t="s">
        <v>13</v>
      </c>
      <c r="B132" s="16" t="s">
        <v>17</v>
      </c>
    </row>
    <row r="133" ht="7.5" customHeight="1"/>
    <row r="134" ht="12.75" customHeight="1"/>
    <row r="135" ht="12.75" customHeight="1"/>
    <row r="136" ht="12.75" customHeight="1"/>
    <row r="137" ht="12" customHeight="1"/>
    <row r="138" ht="12" customHeight="1"/>
    <row r="139" ht="12" customHeight="1"/>
    <row r="140" ht="12" customHeight="1"/>
    <row r="145" ht="12.75" customHeight="1">
      <c r="A145" s="17"/>
    </row>
    <row r="146" spans="1:2" ht="12.75">
      <c r="A146" s="42" t="s">
        <v>15</v>
      </c>
      <c r="B146" s="16" t="s">
        <v>89</v>
      </c>
    </row>
    <row r="147" spans="1:2" ht="12.75">
      <c r="A147" s="42"/>
      <c r="B147" s="16"/>
    </row>
    <row r="148" spans="1:11" ht="12.75" customHeight="1">
      <c r="A148" s="42"/>
      <c r="B148" s="16"/>
      <c r="K148" s="16"/>
    </row>
    <row r="149" spans="1:2" ht="6.75" customHeight="1">
      <c r="A149" s="42"/>
      <c r="B149" s="16"/>
    </row>
    <row r="150" spans="1:2" ht="6.75" customHeight="1">
      <c r="A150" s="42"/>
      <c r="B150" s="16"/>
    </row>
    <row r="151" spans="1:11" ht="12.75" customHeight="1">
      <c r="A151" s="42" t="s">
        <v>16</v>
      </c>
      <c r="B151" s="16" t="s">
        <v>30</v>
      </c>
      <c r="J151" s="52"/>
      <c r="K151" s="52"/>
    </row>
    <row r="152" spans="1:11" ht="6.75" customHeight="1">
      <c r="A152" s="42"/>
      <c r="B152" s="16"/>
      <c r="J152" s="52"/>
      <c r="K152" s="52"/>
    </row>
    <row r="153" spans="10:11" ht="12.75" customHeight="1">
      <c r="J153" s="52"/>
      <c r="K153" s="52"/>
    </row>
    <row r="154" ht="7.5" customHeight="1"/>
    <row r="155" spans="8:11" ht="12.75" customHeight="1">
      <c r="H155" s="107" t="s">
        <v>73</v>
      </c>
      <c r="J155" s="107" t="s">
        <v>75</v>
      </c>
      <c r="K155" s="56"/>
    </row>
    <row r="156" spans="8:11" ht="12.75" customHeight="1">
      <c r="H156" s="107" t="s">
        <v>74</v>
      </c>
      <c r="J156" s="107" t="s">
        <v>76</v>
      </c>
      <c r="K156" s="107" t="s">
        <v>33</v>
      </c>
    </row>
    <row r="157" spans="8:11" ht="12.75" customHeight="1">
      <c r="H157" s="106" t="s">
        <v>34</v>
      </c>
      <c r="J157" s="106" t="s">
        <v>34</v>
      </c>
      <c r="K157" s="106" t="s">
        <v>34</v>
      </c>
    </row>
    <row r="158" spans="2:11" ht="12.75" customHeight="1">
      <c r="B158" s="16" t="s">
        <v>77</v>
      </c>
      <c r="H158" s="60"/>
      <c r="J158" s="60"/>
      <c r="K158" s="60"/>
    </row>
    <row r="159" spans="2:11" ht="12.75" customHeight="1">
      <c r="B159" s="41" t="s">
        <v>85</v>
      </c>
      <c r="H159" s="37">
        <v>57460</v>
      </c>
      <c r="J159" s="37">
        <v>2433</v>
      </c>
      <c r="K159" s="37">
        <f>SUM(H159:J159)</f>
        <v>59893</v>
      </c>
    </row>
    <row r="160" spans="2:11" ht="12.75" customHeight="1">
      <c r="B160" s="41" t="s">
        <v>86</v>
      </c>
      <c r="H160" s="125">
        <v>0</v>
      </c>
      <c r="J160" s="125">
        <v>0</v>
      </c>
      <c r="K160" s="126">
        <f>SUM(H160:J160)</f>
        <v>0</v>
      </c>
    </row>
    <row r="161" spans="2:11" ht="12.75" customHeight="1" thickBot="1">
      <c r="B161" s="17" t="s">
        <v>33</v>
      </c>
      <c r="H161" s="55">
        <f>H159+H160</f>
        <v>57460</v>
      </c>
      <c r="I161" s="39"/>
      <c r="J161" s="55">
        <f>J159+J160</f>
        <v>2433</v>
      </c>
      <c r="K161" s="55">
        <f>SUM(H161:J161)</f>
        <v>59893</v>
      </c>
    </row>
    <row r="162" spans="8:11" ht="3.75" customHeight="1">
      <c r="H162" s="37"/>
      <c r="J162" s="37"/>
      <c r="K162" s="37"/>
    </row>
    <row r="163" spans="2:11" ht="12.75" customHeight="1">
      <c r="B163" s="16" t="s">
        <v>78</v>
      </c>
      <c r="H163" s="37"/>
      <c r="J163" s="37"/>
      <c r="K163" s="37"/>
    </row>
    <row r="164" spans="2:11" ht="4.5" customHeight="1">
      <c r="B164" s="16"/>
      <c r="H164" s="37"/>
      <c r="J164" s="37"/>
      <c r="K164" s="37"/>
    </row>
    <row r="165" spans="2:11" ht="12.75" customHeight="1" thickBot="1">
      <c r="B165" s="17" t="s">
        <v>79</v>
      </c>
      <c r="H165" s="110">
        <f>1342</f>
        <v>1342</v>
      </c>
      <c r="I165" s="133"/>
      <c r="J165" s="110">
        <f>-1324</f>
        <v>-1324</v>
      </c>
      <c r="K165" s="37">
        <f>H165+J165</f>
        <v>18</v>
      </c>
    </row>
    <row r="166" spans="2:11" ht="12.75" customHeight="1">
      <c r="B166" s="17" t="s">
        <v>180</v>
      </c>
      <c r="H166" s="37"/>
      <c r="J166" s="37"/>
      <c r="K166" s="37">
        <f>+'Income Statement '!H39</f>
        <v>4833</v>
      </c>
    </row>
    <row r="167" spans="8:11" ht="2.25" customHeight="1">
      <c r="H167" s="37"/>
      <c r="J167" s="37"/>
      <c r="K167" s="37"/>
    </row>
    <row r="168" spans="2:11" ht="12.75" customHeight="1" thickBot="1">
      <c r="B168" s="17" t="s">
        <v>287</v>
      </c>
      <c r="H168" s="37"/>
      <c r="J168" s="37"/>
      <c r="K168" s="55">
        <f>SUM(K165:K167)</f>
        <v>4851</v>
      </c>
    </row>
    <row r="169" spans="8:11" ht="14.25" customHeight="1">
      <c r="H169" s="37"/>
      <c r="J169" s="37"/>
      <c r="K169" s="37"/>
    </row>
    <row r="170" spans="1:11" ht="12.75" customHeight="1">
      <c r="A170" s="42" t="s">
        <v>18</v>
      </c>
      <c r="B170" s="16" t="s">
        <v>4</v>
      </c>
      <c r="J170" s="37"/>
      <c r="K170" s="37"/>
    </row>
    <row r="171" spans="10:11" ht="12.75" customHeight="1">
      <c r="J171" s="38"/>
      <c r="K171" s="38"/>
    </row>
    <row r="172" spans="10:11" ht="12.75" customHeight="1">
      <c r="J172" s="38"/>
      <c r="K172" s="38"/>
    </row>
    <row r="173" spans="10:11" ht="12.75" customHeight="1">
      <c r="J173" s="38"/>
      <c r="K173" s="38"/>
    </row>
    <row r="174" spans="10:11" ht="12.75">
      <c r="J174" s="38"/>
      <c r="K174" s="38"/>
    </row>
    <row r="175" spans="1:11" ht="12.75" customHeight="1">
      <c r="A175" s="42" t="s">
        <v>19</v>
      </c>
      <c r="B175" s="16" t="s">
        <v>80</v>
      </c>
      <c r="J175" s="38"/>
      <c r="K175" s="38"/>
    </row>
    <row r="176" spans="10:11" ht="8.25" customHeight="1">
      <c r="J176" s="38"/>
      <c r="K176" s="38"/>
    </row>
    <row r="177" spans="10:11" ht="12.75" customHeight="1">
      <c r="J177" s="38"/>
      <c r="K177" s="38"/>
    </row>
    <row r="178" spans="10:11" ht="12.75" customHeight="1">
      <c r="J178" s="38"/>
      <c r="K178" s="38"/>
    </row>
    <row r="179" spans="10:11" ht="12.75" customHeight="1">
      <c r="J179" s="38"/>
      <c r="K179" s="38"/>
    </row>
    <row r="180" spans="1:11" ht="12.75">
      <c r="A180" s="42" t="s">
        <v>21</v>
      </c>
      <c r="B180" s="16" t="s">
        <v>14</v>
      </c>
      <c r="J180" s="38"/>
      <c r="K180" s="38"/>
    </row>
    <row r="181" spans="1:11" ht="12.75">
      <c r="A181" s="42"/>
      <c r="B181" s="16"/>
      <c r="J181" s="38"/>
      <c r="K181" s="38"/>
    </row>
    <row r="182" spans="1:11" ht="12.75" customHeight="1">
      <c r="A182" s="42"/>
      <c r="J182" s="38"/>
      <c r="K182" s="38"/>
    </row>
    <row r="183" spans="1:11" ht="12.75" customHeight="1">
      <c r="A183" s="42"/>
      <c r="B183" s="16"/>
      <c r="J183" s="38"/>
      <c r="K183" s="38"/>
    </row>
    <row r="184" spans="1:11" ht="12.75" customHeight="1">
      <c r="A184" s="42"/>
      <c r="B184" s="16"/>
      <c r="J184" s="38"/>
      <c r="K184" s="38"/>
    </row>
    <row r="185" spans="1:11" ht="7.5" customHeight="1">
      <c r="A185" s="42"/>
      <c r="B185" s="16"/>
      <c r="J185" s="38"/>
      <c r="K185" s="38"/>
    </row>
    <row r="186" spans="1:11" ht="12.75" customHeight="1">
      <c r="A186" s="42"/>
      <c r="B186" s="16"/>
      <c r="J186" s="38"/>
      <c r="K186" s="38"/>
    </row>
    <row r="187" spans="1:11" ht="7.5" customHeight="1">
      <c r="A187" s="42"/>
      <c r="B187" s="16"/>
      <c r="J187" s="38"/>
      <c r="K187" s="38"/>
    </row>
    <row r="188" spans="1:11" ht="7.5" customHeight="1">
      <c r="A188" s="42"/>
      <c r="B188" s="16"/>
      <c r="J188" s="38"/>
      <c r="K188" s="38"/>
    </row>
    <row r="189" spans="1:11" ht="12.75" customHeight="1">
      <c r="A189" s="42"/>
      <c r="J189" s="38"/>
      <c r="K189" s="38"/>
    </row>
    <row r="190" spans="1:11" ht="7.5" customHeight="1">
      <c r="A190" s="42"/>
      <c r="B190" s="16"/>
      <c r="J190" s="38"/>
      <c r="K190" s="38"/>
    </row>
    <row r="191" spans="1:11" ht="7.5" customHeight="1">
      <c r="A191" s="42"/>
      <c r="B191" s="16"/>
      <c r="J191" s="38"/>
      <c r="K191" s="38"/>
    </row>
    <row r="192" spans="1:11" ht="12.75" customHeight="1">
      <c r="A192" s="42" t="s">
        <v>22</v>
      </c>
      <c r="B192" s="16" t="s">
        <v>20</v>
      </c>
      <c r="J192" s="38"/>
      <c r="K192" s="38"/>
    </row>
    <row r="193" spans="10:11" ht="9" customHeight="1">
      <c r="J193" s="38"/>
      <c r="K193" s="38"/>
    </row>
    <row r="194" spans="10:11" ht="12.75" customHeight="1">
      <c r="J194" s="38"/>
      <c r="K194" s="38"/>
    </row>
    <row r="195" spans="10:11" ht="5.25" customHeight="1">
      <c r="J195" s="38"/>
      <c r="K195" s="38"/>
    </row>
    <row r="196" spans="10:11" ht="2.25" customHeight="1">
      <c r="J196" s="38"/>
      <c r="K196" s="38"/>
    </row>
    <row r="197" spans="1:11" ht="12.75" customHeight="1">
      <c r="A197" s="42" t="s">
        <v>140</v>
      </c>
      <c r="B197" s="16" t="s">
        <v>40</v>
      </c>
      <c r="J197" s="38"/>
      <c r="K197" s="38"/>
    </row>
    <row r="198" spans="1:11" ht="12.75" customHeight="1">
      <c r="A198" s="42"/>
      <c r="B198" s="16"/>
      <c r="J198" s="38"/>
      <c r="K198" s="38"/>
    </row>
    <row r="199" spans="10:11" ht="7.5" customHeight="1">
      <c r="J199" s="38"/>
      <c r="K199" s="38"/>
    </row>
    <row r="200" spans="10:11" ht="12.75" customHeight="1">
      <c r="J200" s="38"/>
      <c r="K200" s="38"/>
    </row>
  </sheetData>
  <mergeCells count="3">
    <mergeCell ref="J116:K116"/>
    <mergeCell ref="G116:H116"/>
    <mergeCell ref="H75:J75"/>
  </mergeCells>
  <printOptions/>
  <pageMargins left="0.62" right="0.26" top="0.63" bottom="0.201181102" header="0.43" footer="0.06496063"/>
  <pageSetup firstPageNumber="5" useFirstPageNumber="1" horizontalDpi="600" verticalDpi="600" orientation="portrait" paperSize="9" scale="90" r:id="rId2"/>
  <headerFooter alignWithMargins="0">
    <oddFooter>&amp;C&amp;P</oddFooter>
  </headerFooter>
  <rowBreaks count="2" manualBreakCount="2">
    <brk id="71" max="255" man="1"/>
    <brk id="145" max="255" man="1"/>
  </rowBreaks>
  <drawing r:id="rId1"/>
</worksheet>
</file>

<file path=xl/worksheets/sheet6.xml><?xml version="1.0" encoding="utf-8"?>
<worksheet xmlns="http://schemas.openxmlformats.org/spreadsheetml/2006/main" xmlns:r="http://schemas.openxmlformats.org/officeDocument/2006/relationships">
  <dimension ref="A7:I188"/>
  <sheetViews>
    <sheetView showGridLines="0" workbookViewId="0" topLeftCell="A1">
      <selection activeCell="A1" sqref="A1"/>
    </sheetView>
  </sheetViews>
  <sheetFormatPr defaultColWidth="9.140625" defaultRowHeight="12.75"/>
  <cols>
    <col min="1" max="1" width="3.28125" style="15" customWidth="1"/>
    <col min="2" max="2" width="2.8515625" style="17" customWidth="1"/>
    <col min="3" max="3" width="38.8515625" style="17" customWidth="1"/>
    <col min="4" max="4" width="11.421875" style="17" customWidth="1"/>
    <col min="5" max="7" width="13.28125" style="17" customWidth="1"/>
    <col min="8" max="9" width="2.7109375" style="17" customWidth="1"/>
    <col min="10" max="16384" width="9.140625" style="17" customWidth="1"/>
  </cols>
  <sheetData>
    <row r="1" ht="12.75"/>
    <row r="2" ht="12.75"/>
    <row r="3" ht="12.75"/>
    <row r="4" ht="12.75"/>
    <row r="5" ht="12.75"/>
    <row r="6" ht="4.5" customHeight="1"/>
    <row r="7" ht="12.75">
      <c r="B7" s="16"/>
    </row>
    <row r="8" ht="12.75">
      <c r="B8" s="16"/>
    </row>
    <row r="9" spans="1:2" ht="12.75">
      <c r="A9" s="42" t="s">
        <v>6</v>
      </c>
      <c r="B9" s="16" t="s">
        <v>41</v>
      </c>
    </row>
    <row r="10" ht="8.25" customHeight="1"/>
    <row r="18" ht="6.75" customHeight="1"/>
    <row r="19" ht="6.75" customHeight="1"/>
    <row r="20" spans="1:2" ht="12.75">
      <c r="A20" s="42" t="s">
        <v>7</v>
      </c>
      <c r="B20" s="16" t="s">
        <v>62</v>
      </c>
    </row>
    <row r="21" ht="7.5" customHeight="1"/>
    <row r="27" spans="1:2" ht="12.75">
      <c r="A27" s="42" t="s">
        <v>8</v>
      </c>
      <c r="B27" s="16" t="s">
        <v>42</v>
      </c>
    </row>
    <row r="28" spans="1:2" ht="6" customHeight="1">
      <c r="A28" s="42"/>
      <c r="B28" s="16"/>
    </row>
    <row r="29" spans="1:2" ht="12.75">
      <c r="A29" s="42"/>
      <c r="B29" s="16"/>
    </row>
    <row r="30" spans="1:2" ht="12.75">
      <c r="A30" s="42"/>
      <c r="B30" s="16"/>
    </row>
    <row r="31" spans="1:2" ht="12.75">
      <c r="A31" s="42"/>
      <c r="B31" s="16"/>
    </row>
    <row r="32" spans="1:2" ht="12.75">
      <c r="A32" s="42"/>
      <c r="B32" s="16"/>
    </row>
    <row r="34" spans="1:2" ht="12.75">
      <c r="A34" s="42" t="s">
        <v>9</v>
      </c>
      <c r="B34" s="16" t="s">
        <v>43</v>
      </c>
    </row>
    <row r="35" spans="1:2" ht="8.25" customHeight="1">
      <c r="A35" s="42"/>
      <c r="B35" s="41"/>
    </row>
    <row r="36" spans="1:9" ht="12.75">
      <c r="A36" s="42"/>
      <c r="B36" s="17" t="s">
        <v>44</v>
      </c>
      <c r="D36" s="44"/>
      <c r="E36" s="44"/>
      <c r="F36" s="44"/>
      <c r="G36" s="44"/>
      <c r="H36" s="44"/>
      <c r="I36" s="44"/>
    </row>
    <row r="37" spans="1:6" ht="5.25" customHeight="1">
      <c r="A37" s="42"/>
      <c r="D37" s="43"/>
      <c r="F37" s="43"/>
    </row>
    <row r="38" spans="1:6" ht="5.25" customHeight="1">
      <c r="A38" s="42"/>
      <c r="D38" s="43"/>
      <c r="F38" s="43"/>
    </row>
    <row r="39" spans="1:2" ht="12.75">
      <c r="A39" s="42" t="s">
        <v>11</v>
      </c>
      <c r="B39" s="16" t="s">
        <v>10</v>
      </c>
    </row>
    <row r="40" ht="6" customHeight="1"/>
    <row r="41" ht="12.75">
      <c r="B41" s="17" t="s">
        <v>132</v>
      </c>
    </row>
    <row r="42" spans="4:8" ht="12.75">
      <c r="D42" s="183" t="s">
        <v>176</v>
      </c>
      <c r="E42" s="183"/>
      <c r="F42" s="183" t="s">
        <v>175</v>
      </c>
      <c r="G42" s="183"/>
      <c r="H42" s="64"/>
    </row>
    <row r="43" spans="4:8" ht="3.75" customHeight="1">
      <c r="D43" s="16"/>
      <c r="E43" s="77"/>
      <c r="F43" s="15"/>
      <c r="H43" s="64"/>
    </row>
    <row r="44" spans="4:7" ht="12.75">
      <c r="D44" s="118" t="s">
        <v>155</v>
      </c>
      <c r="E44" s="118" t="s">
        <v>154</v>
      </c>
      <c r="F44" s="118" t="str">
        <f>D44</f>
        <v>31/03/2006</v>
      </c>
      <c r="G44" s="118" t="str">
        <f>E44</f>
        <v>31/03/2005</v>
      </c>
    </row>
    <row r="45" spans="4:7" ht="12.75">
      <c r="D45" s="118"/>
      <c r="E45" s="118" t="s">
        <v>306</v>
      </c>
      <c r="F45" s="118"/>
      <c r="G45" s="118" t="s">
        <v>306</v>
      </c>
    </row>
    <row r="46" spans="4:7" ht="12.75">
      <c r="D46" s="26" t="s">
        <v>70</v>
      </c>
      <c r="E46" s="26" t="s">
        <v>28</v>
      </c>
      <c r="F46" s="26" t="s">
        <v>71</v>
      </c>
      <c r="G46" s="26" t="s">
        <v>29</v>
      </c>
    </row>
    <row r="47" ht="3.75" customHeight="1"/>
    <row r="48" spans="2:7" ht="12.75">
      <c r="B48" s="17" t="s">
        <v>45</v>
      </c>
      <c r="D48" s="54">
        <f aca="true" t="shared" si="0" ref="D48:E50">F48</f>
        <v>217</v>
      </c>
      <c r="E48" s="54">
        <f t="shared" si="0"/>
        <v>491</v>
      </c>
      <c r="F48" s="54">
        <v>217</v>
      </c>
      <c r="G48" s="54">
        <v>491</v>
      </c>
    </row>
    <row r="49" spans="2:8" ht="12.75">
      <c r="B49" s="17" t="s">
        <v>181</v>
      </c>
      <c r="D49" s="37">
        <f t="shared" si="0"/>
        <v>844</v>
      </c>
      <c r="E49" s="37">
        <f t="shared" si="0"/>
        <v>2</v>
      </c>
      <c r="F49" s="37">
        <v>844</v>
      </c>
      <c r="G49" s="129">
        <v>2</v>
      </c>
      <c r="H49" s="38"/>
    </row>
    <row r="50" spans="2:7" ht="12.75">
      <c r="B50" s="17" t="s">
        <v>182</v>
      </c>
      <c r="D50" s="54">
        <f t="shared" si="0"/>
        <v>0</v>
      </c>
      <c r="E50" s="131">
        <f t="shared" si="0"/>
        <v>1520</v>
      </c>
      <c r="F50" s="54">
        <v>0</v>
      </c>
      <c r="G50" s="130">
        <v>1520</v>
      </c>
    </row>
    <row r="51" spans="4:8" ht="15" customHeight="1" thickBot="1">
      <c r="D51" s="55">
        <f>SUM(D48:D50)</f>
        <v>1061</v>
      </c>
      <c r="E51" s="55">
        <f>SUM(E48:E50)</f>
        <v>2013</v>
      </c>
      <c r="F51" s="55">
        <f>SUM(F48:F50)</f>
        <v>1061</v>
      </c>
      <c r="G51" s="55">
        <f>SUM(G48:G50)</f>
        <v>2013</v>
      </c>
      <c r="H51" s="39"/>
    </row>
    <row r="52" spans="4:8" ht="8.25" customHeight="1">
      <c r="D52" s="37"/>
      <c r="E52" s="37"/>
      <c r="F52" s="37"/>
      <c r="G52" s="37"/>
      <c r="H52" s="38"/>
    </row>
    <row r="53" spans="4:8" ht="12.75">
      <c r="D53" s="37"/>
      <c r="E53" s="37"/>
      <c r="F53" s="37"/>
      <c r="G53" s="37"/>
      <c r="H53" s="38"/>
    </row>
    <row r="54" spans="4:8" ht="12.75">
      <c r="D54" s="37"/>
      <c r="E54" s="37"/>
      <c r="F54" s="37"/>
      <c r="G54" s="37"/>
      <c r="H54" s="38"/>
    </row>
    <row r="55" spans="4:8" ht="12.75">
      <c r="D55" s="37"/>
      <c r="E55" s="37"/>
      <c r="F55" s="37"/>
      <c r="G55" s="37"/>
      <c r="H55" s="38"/>
    </row>
    <row r="56" spans="4:8" ht="6" customHeight="1">
      <c r="D56" s="37"/>
      <c r="E56" s="37"/>
      <c r="F56" s="37"/>
      <c r="G56" s="37"/>
      <c r="H56" s="38"/>
    </row>
    <row r="57" spans="1:2" ht="12.75" customHeight="1">
      <c r="A57" s="42" t="s">
        <v>12</v>
      </c>
      <c r="B57" s="16" t="s">
        <v>144</v>
      </c>
    </row>
    <row r="58" ht="12.75" customHeight="1">
      <c r="B58" s="16"/>
    </row>
    <row r="59" ht="12.75" customHeight="1">
      <c r="B59" s="16"/>
    </row>
    <row r="60" ht="12.75" customHeight="1">
      <c r="F60" s="56"/>
    </row>
    <row r="61" ht="9.75" customHeight="1">
      <c r="F61" s="56"/>
    </row>
    <row r="62" spans="1:2" ht="13.5" customHeight="1">
      <c r="A62" s="42" t="s">
        <v>13</v>
      </c>
      <c r="B62" s="16" t="s">
        <v>46</v>
      </c>
    </row>
    <row r="63" spans="1:2" ht="5.25" customHeight="1">
      <c r="A63" s="17"/>
      <c r="B63" s="16"/>
    </row>
    <row r="64" ht="12.75" customHeight="1">
      <c r="B64" s="17" t="s">
        <v>1</v>
      </c>
    </row>
    <row r="65" ht="12.75" customHeight="1"/>
    <row r="66" spans="6:7" ht="12.75">
      <c r="F66" s="56" t="s">
        <v>47</v>
      </c>
      <c r="G66" s="52"/>
    </row>
    <row r="67" spans="6:7" ht="2.25" customHeight="1">
      <c r="F67" s="18"/>
      <c r="G67" s="52"/>
    </row>
    <row r="68" spans="2:7" ht="12.75" customHeight="1">
      <c r="B68" s="111"/>
      <c r="C68" s="17" t="s">
        <v>136</v>
      </c>
      <c r="F68" s="127">
        <v>115</v>
      </c>
      <c r="G68" s="52"/>
    </row>
    <row r="69" spans="3:7" ht="12.75" customHeight="1">
      <c r="C69" s="17" t="s">
        <v>137</v>
      </c>
      <c r="F69" s="58">
        <v>4680</v>
      </c>
      <c r="G69" s="52"/>
    </row>
    <row r="70" spans="3:7" ht="12.75" customHeight="1">
      <c r="C70" s="17" t="s">
        <v>146</v>
      </c>
      <c r="F70" s="58">
        <f>2352-13</f>
        <v>2339</v>
      </c>
      <c r="G70" s="53"/>
    </row>
    <row r="71" spans="6:7" ht="3.75" customHeight="1">
      <c r="F71" s="58"/>
      <c r="G71" s="53"/>
    </row>
    <row r="72" ht="12.75" customHeight="1">
      <c r="B72" s="17" t="s">
        <v>2</v>
      </c>
    </row>
    <row r="73" ht="2.25" customHeight="1"/>
    <row r="74" spans="6:7" ht="12.75" customHeight="1">
      <c r="F74" s="56" t="s">
        <v>47</v>
      </c>
      <c r="G74" s="52"/>
    </row>
    <row r="75" spans="6:7" ht="2.25" customHeight="1">
      <c r="F75" s="18"/>
      <c r="G75" s="52"/>
    </row>
    <row r="76" spans="3:7" ht="12.75" customHeight="1">
      <c r="C76" s="17" t="s">
        <v>95</v>
      </c>
      <c r="F76" s="57">
        <f>179748+115-4680</f>
        <v>175183</v>
      </c>
      <c r="G76" s="52"/>
    </row>
    <row r="77" spans="3:7" ht="12.75" customHeight="1">
      <c r="C77" s="17" t="s">
        <v>100</v>
      </c>
      <c r="F77" s="58">
        <v>-148294</v>
      </c>
      <c r="G77" s="52"/>
    </row>
    <row r="78" spans="3:7" ht="12.75" customHeight="1" thickBot="1">
      <c r="C78" s="17" t="s">
        <v>96</v>
      </c>
      <c r="F78" s="63">
        <f>SUM(F76:F77)</f>
        <v>26889</v>
      </c>
      <c r="G78" s="53"/>
    </row>
    <row r="79" spans="3:7" ht="7.5" customHeight="1">
      <c r="C79" s="112"/>
      <c r="D79" s="112"/>
      <c r="E79" s="112"/>
      <c r="F79" s="113"/>
      <c r="G79" s="52"/>
    </row>
    <row r="80" spans="3:7" ht="12.75" customHeight="1" thickBot="1">
      <c r="C80" s="17" t="s">
        <v>97</v>
      </c>
      <c r="F80" s="62">
        <v>18112</v>
      </c>
      <c r="G80" s="52"/>
    </row>
    <row r="81" spans="6:7" ht="8.25" customHeight="1">
      <c r="F81" s="109"/>
      <c r="G81" s="52"/>
    </row>
    <row r="82" spans="1:7" ht="6.75" customHeight="1">
      <c r="A82" s="17"/>
      <c r="F82" s="52"/>
      <c r="G82" s="52"/>
    </row>
    <row r="83" spans="1:7" ht="12.75">
      <c r="A83" s="42" t="s">
        <v>15</v>
      </c>
      <c r="B83" s="16" t="s">
        <v>48</v>
      </c>
      <c r="F83" s="52"/>
      <c r="G83" s="52"/>
    </row>
    <row r="84" spans="1:7" ht="12.75">
      <c r="A84" s="42"/>
      <c r="B84" s="16"/>
      <c r="F84" s="52"/>
      <c r="G84" s="52"/>
    </row>
    <row r="85" spans="6:7" ht="12.75">
      <c r="F85" s="38"/>
      <c r="G85" s="38"/>
    </row>
    <row r="86" spans="6:7" ht="12.75">
      <c r="F86" s="38"/>
      <c r="G86" s="38"/>
    </row>
    <row r="87" spans="6:7" ht="12.75">
      <c r="F87" s="38"/>
      <c r="G87" s="38"/>
    </row>
    <row r="88" spans="6:7" ht="12.75">
      <c r="F88" s="38"/>
      <c r="G88" s="38"/>
    </row>
    <row r="89" spans="6:7" ht="12.75">
      <c r="F89" s="38"/>
      <c r="G89" s="38"/>
    </row>
    <row r="90" spans="6:7" ht="12.75">
      <c r="F90" s="38"/>
      <c r="G90" s="38"/>
    </row>
    <row r="91" spans="6:7" ht="12.75">
      <c r="F91" s="38"/>
      <c r="G91" s="38"/>
    </row>
    <row r="92" spans="3:7" ht="12.75">
      <c r="C92" s="17" t="s">
        <v>110</v>
      </c>
      <c r="F92" s="38"/>
      <c r="G92" s="38"/>
    </row>
    <row r="93" spans="6:7" ht="12.75">
      <c r="F93" s="38"/>
      <c r="G93" s="38"/>
    </row>
    <row r="94" spans="3:7" ht="12.75">
      <c r="C94" s="17" t="s">
        <v>111</v>
      </c>
      <c r="F94" s="38"/>
      <c r="G94" s="38"/>
    </row>
    <row r="95" spans="6:7" ht="12.75">
      <c r="F95" s="38"/>
      <c r="G95" s="38"/>
    </row>
    <row r="96" spans="6:7" ht="12.75">
      <c r="F96" s="38"/>
      <c r="G96" s="38"/>
    </row>
    <row r="97" spans="6:7" ht="12.75">
      <c r="F97" s="38"/>
      <c r="G97" s="38"/>
    </row>
    <row r="98" spans="6:7" ht="12.75">
      <c r="F98" s="38"/>
      <c r="G98" s="38"/>
    </row>
    <row r="99" spans="6:7" ht="12.75">
      <c r="F99" s="38"/>
      <c r="G99" s="38"/>
    </row>
    <row r="100" spans="6:7" ht="12.75">
      <c r="F100" s="38"/>
      <c r="G100" s="38"/>
    </row>
    <row r="101" spans="6:7" ht="12.75">
      <c r="F101" s="38"/>
      <c r="G101" s="38"/>
    </row>
    <row r="102" spans="1:7" ht="14.25" customHeight="1">
      <c r="A102" s="42" t="s">
        <v>16</v>
      </c>
      <c r="B102" s="16" t="s">
        <v>49</v>
      </c>
      <c r="F102" s="38"/>
      <c r="G102" s="38"/>
    </row>
    <row r="103" spans="1:7" ht="6.75" customHeight="1">
      <c r="A103" s="42"/>
      <c r="B103" s="16"/>
      <c r="F103" s="38"/>
      <c r="G103" s="38"/>
    </row>
    <row r="104" ht="12.75" customHeight="1">
      <c r="B104" s="41" t="s">
        <v>1</v>
      </c>
    </row>
    <row r="105" ht="3" customHeight="1">
      <c r="B105" s="41"/>
    </row>
    <row r="106" ht="12.75" customHeight="1">
      <c r="F106" s="56" t="s">
        <v>50</v>
      </c>
    </row>
    <row r="107" spans="3:6" ht="12.75" customHeight="1">
      <c r="C107" s="17" t="s">
        <v>53</v>
      </c>
      <c r="F107" s="59"/>
    </row>
    <row r="108" spans="3:6" ht="12.75" customHeight="1">
      <c r="C108" s="41" t="s">
        <v>51</v>
      </c>
      <c r="F108" s="58">
        <v>30676</v>
      </c>
    </row>
    <row r="109" spans="3:6" ht="12.75" customHeight="1">
      <c r="C109" s="41" t="s">
        <v>52</v>
      </c>
      <c r="F109" s="37">
        <v>289805</v>
      </c>
    </row>
    <row r="110" ht="12.75" customHeight="1">
      <c r="F110" s="60">
        <f>SUM(F108:F109)</f>
        <v>320481</v>
      </c>
    </row>
    <row r="111" spans="4:6" ht="7.5" customHeight="1">
      <c r="D111" s="58"/>
      <c r="F111" s="108"/>
    </row>
    <row r="112" spans="2:6" ht="12.75" customHeight="1">
      <c r="B112" s="41" t="s">
        <v>2</v>
      </c>
      <c r="F112" s="38"/>
    </row>
    <row r="113" ht="8.25" customHeight="1">
      <c r="F113" s="38"/>
    </row>
    <row r="114" spans="3:6" ht="12.75" customHeight="1">
      <c r="C114" s="17" t="s">
        <v>54</v>
      </c>
      <c r="F114" s="56" t="s">
        <v>50</v>
      </c>
    </row>
    <row r="115" ht="6.75" customHeight="1">
      <c r="F115" s="61"/>
    </row>
    <row r="116" spans="3:6" ht="12.75" customHeight="1">
      <c r="C116" s="17" t="s">
        <v>55</v>
      </c>
      <c r="F116" s="57">
        <v>30676</v>
      </c>
    </row>
    <row r="117" spans="3:6" ht="12.75" customHeight="1">
      <c r="C117" s="17" t="s">
        <v>114</v>
      </c>
      <c r="F117" s="57">
        <v>43</v>
      </c>
    </row>
    <row r="118" spans="3:6" ht="12.75" customHeight="1">
      <c r="C118" s="17" t="s">
        <v>56</v>
      </c>
      <c r="F118" s="57">
        <v>808</v>
      </c>
    </row>
    <row r="119" spans="3:6" ht="12.75" customHeight="1">
      <c r="C119" s="17" t="s">
        <v>57</v>
      </c>
      <c r="F119" s="58">
        <v>904</v>
      </c>
    </row>
    <row r="120" spans="1:6" ht="8.25" customHeight="1">
      <c r="A120" s="17"/>
      <c r="D120" s="58"/>
      <c r="F120" s="38"/>
    </row>
    <row r="121" spans="3:6" ht="12.75" customHeight="1">
      <c r="C121" s="17" t="s">
        <v>58</v>
      </c>
      <c r="F121" s="38"/>
    </row>
    <row r="122" ht="9" customHeight="1">
      <c r="F122" s="38"/>
    </row>
    <row r="123" spans="1:7" ht="12.75" customHeight="1">
      <c r="A123" s="42" t="s">
        <v>18</v>
      </c>
      <c r="B123" s="16" t="s">
        <v>59</v>
      </c>
      <c r="F123" s="38"/>
      <c r="G123" s="38"/>
    </row>
    <row r="124" spans="6:7" ht="12.75">
      <c r="F124" s="38"/>
      <c r="G124" s="38"/>
    </row>
    <row r="125" spans="6:7" ht="12.75" customHeight="1">
      <c r="F125" s="38"/>
      <c r="G125" s="38"/>
    </row>
    <row r="126" spans="6:7" ht="4.5" customHeight="1">
      <c r="F126" s="38"/>
      <c r="G126" s="38"/>
    </row>
    <row r="127" spans="1:7" ht="12.75" customHeight="1">
      <c r="A127" s="42" t="s">
        <v>19</v>
      </c>
      <c r="B127" s="16" t="s">
        <v>60</v>
      </c>
      <c r="F127" s="38"/>
      <c r="G127" s="38"/>
    </row>
    <row r="128" spans="6:7" ht="8.25" customHeight="1">
      <c r="F128" s="38"/>
      <c r="G128" s="38"/>
    </row>
    <row r="129" spans="6:7" ht="12.75" customHeight="1">
      <c r="F129" s="38"/>
      <c r="G129" s="38"/>
    </row>
    <row r="130" spans="6:7" ht="8.25" customHeight="1">
      <c r="F130" s="38"/>
      <c r="G130" s="38"/>
    </row>
    <row r="131" spans="1:7" ht="12.75">
      <c r="A131" s="42" t="s">
        <v>21</v>
      </c>
      <c r="B131" s="16" t="s">
        <v>139</v>
      </c>
      <c r="F131" s="38"/>
      <c r="G131" s="38"/>
    </row>
    <row r="132" spans="6:7" ht="12.75">
      <c r="F132" s="38"/>
      <c r="G132" s="38"/>
    </row>
    <row r="133" spans="6:7" ht="12.75">
      <c r="F133" s="38"/>
      <c r="G133" s="38"/>
    </row>
    <row r="134" spans="6:7" ht="9" customHeight="1">
      <c r="F134" s="38"/>
      <c r="G134" s="38"/>
    </row>
    <row r="135" spans="1:7" ht="12.75" customHeight="1">
      <c r="A135" s="42" t="s">
        <v>22</v>
      </c>
      <c r="B135" s="16" t="s">
        <v>291</v>
      </c>
      <c r="F135" s="38"/>
      <c r="G135" s="38"/>
    </row>
    <row r="136" spans="1:7" ht="7.5" customHeight="1">
      <c r="A136" s="42"/>
      <c r="B136" s="16"/>
      <c r="F136" s="38"/>
      <c r="G136" s="38"/>
    </row>
    <row r="137" spans="2:7" ht="12.75" customHeight="1">
      <c r="B137" s="17" t="s">
        <v>1</v>
      </c>
      <c r="C137" s="17" t="s">
        <v>292</v>
      </c>
      <c r="F137" s="38"/>
      <c r="G137" s="38"/>
    </row>
    <row r="138" spans="6:7" ht="12.75" customHeight="1">
      <c r="F138" s="38"/>
      <c r="G138" s="38"/>
    </row>
    <row r="139" spans="6:7" ht="12.75" customHeight="1">
      <c r="F139" s="38"/>
      <c r="G139" s="38"/>
    </row>
    <row r="140" spans="6:7" ht="12.75" customHeight="1">
      <c r="F140" s="38"/>
      <c r="G140" s="38"/>
    </row>
    <row r="141" spans="6:7" ht="12.75" customHeight="1">
      <c r="F141" s="38"/>
      <c r="G141" s="38"/>
    </row>
    <row r="142" spans="2:7" ht="12.75" customHeight="1">
      <c r="B142" s="17" t="s">
        <v>2</v>
      </c>
      <c r="C142" s="17" t="s">
        <v>39</v>
      </c>
      <c r="F142" s="38"/>
      <c r="G142" s="38"/>
    </row>
    <row r="143" spans="6:7" ht="3.75" customHeight="1">
      <c r="F143" s="38"/>
      <c r="G143" s="38"/>
    </row>
    <row r="144" ht="12.75" customHeight="1"/>
    <row r="145" ht="9" customHeight="1"/>
    <row r="146" ht="12.75" customHeight="1">
      <c r="A146" s="17"/>
    </row>
    <row r="147" spans="1:2" ht="12.75">
      <c r="A147" s="42" t="s">
        <v>140</v>
      </c>
      <c r="B147" s="16" t="s">
        <v>63</v>
      </c>
    </row>
    <row r="148" spans="1:2" ht="12.75">
      <c r="A148" s="42"/>
      <c r="B148" s="16"/>
    </row>
    <row r="149" ht="12.75"/>
    <row r="150" ht="12.75" customHeight="1"/>
    <row r="151" spans="5:7" ht="14.25" customHeight="1">
      <c r="E151" s="56" t="s">
        <v>122</v>
      </c>
      <c r="F151" s="102"/>
      <c r="G151" s="56" t="s">
        <v>122</v>
      </c>
    </row>
    <row r="152" spans="5:7" ht="12.75">
      <c r="E152" s="18" t="s">
        <v>64</v>
      </c>
      <c r="F152" s="18" t="s">
        <v>116</v>
      </c>
      <c r="G152" s="18" t="s">
        <v>117</v>
      </c>
    </row>
    <row r="153" spans="5:7" ht="12.75" customHeight="1">
      <c r="E153" s="104" t="s">
        <v>177</v>
      </c>
      <c r="F153" s="18" t="s">
        <v>118</v>
      </c>
      <c r="G153" s="103" t="s">
        <v>155</v>
      </c>
    </row>
    <row r="154" spans="5:7" ht="12.75" customHeight="1">
      <c r="E154" s="18" t="s">
        <v>34</v>
      </c>
      <c r="F154" s="18" t="s">
        <v>34</v>
      </c>
      <c r="G154" s="18" t="s">
        <v>34</v>
      </c>
    </row>
    <row r="155" ht="12.75" customHeight="1">
      <c r="C155" s="17" t="s">
        <v>65</v>
      </c>
    </row>
    <row r="156" ht="12.75" customHeight="1">
      <c r="C156" s="17" t="s">
        <v>120</v>
      </c>
    </row>
    <row r="157" ht="7.5" customHeight="1">
      <c r="B157" s="17" t="s">
        <v>66</v>
      </c>
    </row>
    <row r="158" ht="12.75" customHeight="1">
      <c r="C158" s="17" t="s">
        <v>105</v>
      </c>
    </row>
    <row r="159" spans="3:7" ht="12.75" customHeight="1">
      <c r="C159" s="17" t="s">
        <v>121</v>
      </c>
      <c r="E159" s="121">
        <v>24254</v>
      </c>
      <c r="F159" s="86">
        <v>0</v>
      </c>
      <c r="G159" s="93">
        <f>SUM(E159:F159)</f>
        <v>24254</v>
      </c>
    </row>
    <row r="160" spans="5:7" ht="4.5" customHeight="1">
      <c r="E160" s="121"/>
      <c r="F160" s="86"/>
      <c r="G160" s="93"/>
    </row>
    <row r="161" spans="3:7" ht="12.75" customHeight="1">
      <c r="C161" s="17" t="s">
        <v>112</v>
      </c>
      <c r="E161" s="121"/>
      <c r="F161" s="86"/>
      <c r="G161" s="93"/>
    </row>
    <row r="162" spans="2:7" ht="12.75" customHeight="1">
      <c r="B162" s="17" t="s">
        <v>67</v>
      </c>
      <c r="E162" s="121"/>
      <c r="F162" s="86"/>
      <c r="G162" s="93"/>
    </row>
    <row r="163" spans="2:7" ht="12.75" customHeight="1">
      <c r="B163" s="17" t="s">
        <v>68</v>
      </c>
      <c r="E163" s="121"/>
      <c r="F163" s="86"/>
      <c r="G163" s="93"/>
    </row>
    <row r="164" spans="2:7" ht="12.75">
      <c r="B164" s="17" t="s">
        <v>69</v>
      </c>
      <c r="E164" s="121">
        <v>264200</v>
      </c>
      <c r="F164" s="86">
        <v>0</v>
      </c>
      <c r="G164" s="93">
        <f>SUM(E164:F164)</f>
        <v>264200</v>
      </c>
    </row>
    <row r="165" spans="5:8" ht="12.75" customHeight="1" thickBot="1">
      <c r="E165" s="120">
        <f>SUM(E159:E164)</f>
        <v>288454</v>
      </c>
      <c r="F165" s="92">
        <f>SUM(F159:F164)</f>
        <v>0</v>
      </c>
      <c r="G165" s="94">
        <f>SUM(G159:G164)</f>
        <v>288454</v>
      </c>
      <c r="H165" s="38"/>
    </row>
    <row r="166" spans="6:8" ht="10.5" customHeight="1">
      <c r="F166" s="38"/>
      <c r="H166" s="38"/>
    </row>
    <row r="167" ht="12.75" customHeight="1"/>
    <row r="168" ht="12.75" customHeight="1"/>
    <row r="169" ht="12.75" customHeight="1"/>
    <row r="170" ht="12.75" customHeight="1"/>
    <row r="171" spans="6:7" ht="12.75">
      <c r="F171" s="101"/>
      <c r="G171" s="101"/>
    </row>
    <row r="172" spans="6:7" ht="12.75">
      <c r="F172" s="101"/>
      <c r="G172" s="101"/>
    </row>
    <row r="173" spans="6:7" ht="12.75">
      <c r="F173" s="101"/>
      <c r="G173" s="101"/>
    </row>
    <row r="174" spans="6:7" ht="12.75">
      <c r="F174" s="101"/>
      <c r="G174" s="101"/>
    </row>
    <row r="177" ht="12.75">
      <c r="A177" s="15" t="s">
        <v>26</v>
      </c>
    </row>
    <row r="178" ht="12.75">
      <c r="A178" s="15" t="s">
        <v>27</v>
      </c>
    </row>
    <row r="184" ht="9.75" customHeight="1"/>
    <row r="185" ht="12.75">
      <c r="A185" s="15" t="s">
        <v>24</v>
      </c>
    </row>
    <row r="186" ht="12.75">
      <c r="A186" s="15" t="s">
        <v>25</v>
      </c>
    </row>
    <row r="187" ht="6.75" customHeight="1"/>
    <row r="188" ht="12.75">
      <c r="A188" s="15" t="s">
        <v>309</v>
      </c>
    </row>
  </sheetData>
  <mergeCells count="2">
    <mergeCell ref="D42:E42"/>
    <mergeCell ref="F42:G42"/>
  </mergeCells>
  <printOptions/>
  <pageMargins left="0.55" right="0.26" top="0.5" bottom="0.4" header="0.43" footer="0"/>
  <pageSetup firstPageNumber="8" useFirstPageNumber="1" horizontalDpi="600" verticalDpi="600" orientation="portrait" paperSize="9" scale="90" r:id="rId2"/>
  <headerFooter alignWithMargins="0">
    <oddFooter>&amp;C&amp;P</oddFooter>
  </headerFooter>
  <rowBreaks count="2" manualBreakCount="2">
    <brk id="145" max="255" man="1"/>
    <brk id="18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Valued Acer Customer</cp:lastModifiedBy>
  <cp:lastPrinted>2006-05-30T08:58:05Z</cp:lastPrinted>
  <dcterms:created xsi:type="dcterms:W3CDTF">2000-08-21T09:32:26Z</dcterms:created>
  <dcterms:modified xsi:type="dcterms:W3CDTF">2006-05-30T08:58:20Z</dcterms:modified>
  <cp:category/>
  <cp:version/>
  <cp:contentType/>
  <cp:contentStatus/>
</cp:coreProperties>
</file>